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855" windowHeight="11985" activeTab="0"/>
  </bookViews>
  <sheets>
    <sheet name="Tilgungsplan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<sst xmlns="http://schemas.openxmlformats.org/spreadsheetml/2006/main" count="510" uniqueCount="32">
  <si>
    <t>Zinsen</t>
  </si>
  <si>
    <t>Tilgung</t>
  </si>
  <si>
    <t>Total</t>
  </si>
  <si>
    <t>Schuld</t>
  </si>
  <si>
    <t>Ges.Zins</t>
  </si>
  <si>
    <t>Ges.Tilg</t>
  </si>
  <si>
    <t>Ges.Total</t>
  </si>
  <si>
    <t>Summe Zins</t>
  </si>
  <si>
    <t>Summe Tilg</t>
  </si>
  <si>
    <t>Summe Total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</si>
  <si>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</si>
  <si>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</si>
  <si>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</si>
  <si>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</si>
  <si>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</si>
  <si>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</si>
  <si>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</si>
  <si>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</si>
  <si>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</si>
  <si>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</si>
  <si>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</si>
  <si>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</si>
  <si>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Tilgungsplan</t>
  </si>
  <si>
    <t>Anf. Tilgung</t>
  </si>
  <si>
    <t>Zins &amp; Tilgung</t>
  </si>
  <si>
    <t>FinanzSumme</t>
  </si>
  <si>
    <t>Jahr</t>
  </si>
  <si>
    <t>Monat</t>
  </si>
  <si>
    <t>Datum</t>
  </si>
  <si>
    <t>Anf. Nom. Zins</t>
  </si>
  <si>
    <t xml:space="preserve">Hier ein Excel-Sheet, das darstellt, wie ich mir die Baufinanzierung vorstelle. Für die Richtigkeit übernehme ich natürlich keine Gewähr. </t>
  </si>
  <si>
    <t>Gelb hinterlegte Felder können für d. Berechnung geändert werdengeändert werden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</si>
</sst>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0000"/>
    <numFmt numFmtId="166" formatCode="mmm\ yyyy"/>
    <numFmt numFmtId="167" formatCode="[$-407]dddd\,\ d\.\ mmmm\ yyyy"/>
    <numFmt numFmtId="168" formatCode="[$-407]mmmm\ 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Calibri"/>
      <family val="2"/>
    </font>
    <font>
      <b/>
      <sz val="20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3" fontId="40" fillId="0" borderId="0" xfId="50" applyNumberFormat="1" applyFont="1" applyFill="1" applyAlignment="1">
      <alignment/>
    </xf>
    <xf numFmtId="0" fontId="0" fillId="7" borderId="0" xfId="0" applyNumberFormat="1" applyFill="1" applyAlignment="1">
      <alignment/>
    </xf>
    <xf numFmtId="0" fontId="2" fillId="7" borderId="0" xfId="0" applyNumberFormat="1" applyFont="1" applyFill="1" applyAlignment="1">
      <alignment/>
    </xf>
    <xf numFmtId="164" fontId="0" fillId="7" borderId="0" xfId="0" applyNumberFormat="1" applyFill="1" applyAlignment="1">
      <alignment/>
    </xf>
    <xf numFmtId="164" fontId="2" fillId="7" borderId="0" xfId="0" applyNumberFormat="1" applyFont="1" applyFill="1" applyAlignment="1">
      <alignment/>
    </xf>
    <xf numFmtId="164" fontId="43" fillId="7" borderId="0" xfId="0" applyNumberFormat="1" applyFont="1" applyFill="1" applyAlignment="1">
      <alignment/>
    </xf>
    <xf numFmtId="164" fontId="0" fillId="7" borderId="10" xfId="0" applyNumberFormat="1" applyFill="1" applyBorder="1" applyAlignment="1">
      <alignment/>
    </xf>
    <xf numFmtId="0" fontId="44" fillId="0" borderId="0" xfId="0" applyFont="1" applyAlignment="1">
      <alignment/>
    </xf>
    <xf numFmtId="0" fontId="0" fillId="2" borderId="0" xfId="0" applyNumberFormat="1" applyFill="1" applyAlignment="1">
      <alignment/>
    </xf>
    <xf numFmtId="0" fontId="2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64" fontId="2" fillId="2" borderId="0" xfId="0" applyNumberFormat="1" applyFont="1" applyFill="1" applyAlignment="1">
      <alignment/>
    </xf>
    <xf numFmtId="164" fontId="0" fillId="2" borderId="10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0" fontId="0" fillId="2" borderId="11" xfId="0" applyNumberFormat="1" applyFill="1" applyBorder="1" applyAlignment="1">
      <alignment/>
    </xf>
    <xf numFmtId="0" fontId="2" fillId="2" borderId="11" xfId="0" applyNumberFormat="1" applyFont="1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0" fillId="2" borderId="12" xfId="0" applyNumberFormat="1" applyFill="1" applyBorder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0" xfId="0" applyNumberForma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42" fillId="33" borderId="13" xfId="0" applyNumberFormat="1" applyFont="1" applyFill="1" applyBorder="1" applyAlignment="1">
      <alignment/>
    </xf>
    <xf numFmtId="3" fontId="40" fillId="33" borderId="13" xfId="50" applyNumberFormat="1" applyFont="1" applyFill="1" applyBorder="1" applyAlignment="1">
      <alignment/>
    </xf>
    <xf numFmtId="0" fontId="45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Alignment="1" applyProtection="1">
      <alignment horizontal="right"/>
      <protection locked="0"/>
    </xf>
    <xf numFmtId="0" fontId="45" fillId="0" borderId="0" xfId="0" applyFont="1" applyAlignment="1">
      <alignment horizontal="center"/>
    </xf>
    <xf numFmtId="0" fontId="46" fillId="33" borderId="0" xfId="0" applyFont="1" applyFill="1" applyAlignment="1">
      <alignment horizontal="left"/>
    </xf>
    <xf numFmtId="168" fontId="0" fillId="0" borderId="0" xfId="0" applyNumberFormat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35"/>
          <c:w val="0.97475"/>
          <c:h val="0.9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Tilgungsplan!$D$6</c:f>
              <c:strCache>
                <c:ptCount val="1"/>
                <c:pt idx="0">
                  <c:v>Zinsen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Tilgungsplan!$A$7:$A$496</c:f>
              <c:strCache/>
            </c:strRef>
          </c:cat>
          <c:val>
            <c:numRef>
              <c:f>Tilgungsplan!$D$7:$D$496</c:f>
              <c:numCache/>
            </c:numRef>
          </c:val>
        </c:ser>
        <c:ser>
          <c:idx val="1"/>
          <c:order val="1"/>
          <c:tx>
            <c:strRef>
              <c:f>Tilgungsplan!$E$6</c:f>
              <c:strCache>
                <c:ptCount val="1"/>
                <c:pt idx="0">
                  <c:v>Tilgung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Tilgungsplan!$A$7:$A$496</c:f>
              <c:strCache/>
            </c:strRef>
          </c:cat>
          <c:val>
            <c:numRef>
              <c:f>Tilgungsplan!$E$7:$E$496</c:f>
              <c:numCache/>
            </c:numRef>
          </c:val>
        </c:ser>
        <c:overlap val="100"/>
        <c:axId val="14380683"/>
        <c:axId val="62329164"/>
      </c:barChart>
      <c:dateAx>
        <c:axId val="14380683"/>
        <c:scaling>
          <c:orientation val="minMax"/>
        </c:scaling>
        <c:axPos val="b"/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9164"/>
        <c:crosses val="autoZero"/>
        <c:auto val="0"/>
        <c:baseTimeUnit val="months"/>
        <c:majorUnit val="23"/>
        <c:majorTimeUnit val="months"/>
        <c:minorUnit val="1"/>
        <c:minorTimeUnit val="months"/>
        <c:noMultiLvlLbl val="0"/>
      </c:dateAx>
      <c:valAx>
        <c:axId val="62329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80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58"/>
          <c:w val="0.1085"/>
          <c:h val="0.1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1475"/>
          <c:w val="0.956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Tilgungsplan!$G$6</c:f>
              <c:strCache>
                <c:ptCount val="1"/>
                <c:pt idx="0">
                  <c:v>Schuld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Tilgungsplan!$A$7:$A$496</c:f>
              <c:strCache/>
            </c:strRef>
          </c:cat>
          <c:val>
            <c:numRef>
              <c:f>Tilgungsplan!$G$7:$G$496</c:f>
              <c:numCache/>
            </c:numRef>
          </c:val>
          <c:smooth val="0"/>
        </c:ser>
        <c:marker val="1"/>
        <c:axId val="24863821"/>
        <c:axId val="5535630"/>
      </c:lineChart>
      <c:dateAx>
        <c:axId val="24863821"/>
        <c:scaling>
          <c:orientation val="minMax"/>
        </c:scaling>
        <c:axPos val="b"/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5630"/>
        <c:crosses val="autoZero"/>
        <c:auto val="0"/>
        <c:baseTimeUnit val="months"/>
        <c:majorUnit val="28"/>
        <c:majorTimeUnit val="months"/>
        <c:minorUnit val="1"/>
        <c:minorTimeUnit val="months"/>
        <c:noMultiLvlLbl val="0"/>
      </c:dateAx>
      <c:valAx>
        <c:axId val="5535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638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38100</xdr:rowOff>
    </xdr:from>
    <xdr:to>
      <xdr:col>6</xdr:col>
      <xdr:colOff>771525</xdr:colOff>
      <xdr:row>2</xdr:row>
      <xdr:rowOff>4352925</xdr:rowOff>
    </xdr:to>
    <xdr:graphicFrame>
      <xdr:nvGraphicFramePr>
        <xdr:cNvPr id="1" name="Diagramm 3"/>
        <xdr:cNvGraphicFramePr/>
      </xdr:nvGraphicFramePr>
      <xdr:xfrm>
        <a:off x="9525" y="704850"/>
        <a:ext cx="50006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38100</xdr:rowOff>
    </xdr:from>
    <xdr:to>
      <xdr:col>12</xdr:col>
      <xdr:colOff>742950</xdr:colOff>
      <xdr:row>2</xdr:row>
      <xdr:rowOff>4352925</xdr:rowOff>
    </xdr:to>
    <xdr:graphicFrame>
      <xdr:nvGraphicFramePr>
        <xdr:cNvPr id="2" name="Diagramm 4"/>
        <xdr:cNvGraphicFramePr/>
      </xdr:nvGraphicFramePr>
      <xdr:xfrm>
        <a:off x="5019675" y="704850"/>
        <a:ext cx="45529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4" sqref="N4"/>
    </sheetView>
  </sheetViews>
  <sheetFormatPr defaultColWidth="11.421875" defaultRowHeight="15"/>
  <cols>
    <col min="1" max="1" width="13.28125" style="34" bestFit="1" customWidth="1"/>
    <col min="2" max="2" width="4.57421875" style="0" bestFit="1" customWidth="1"/>
    <col min="7" max="7" width="11.7109375" style="0" bestFit="1" customWidth="1"/>
  </cols>
  <sheetData>
    <row r="1" spans="2:13" ht="26.25">
      <c r="B1" s="36" t="s">
        <v>22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6.25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3" ht="344.2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4:7" ht="15">
      <c r="D4" s="10" t="s">
        <v>29</v>
      </c>
      <c r="E4" s="10" t="s">
        <v>23</v>
      </c>
      <c r="F4" s="10" t="s">
        <v>24</v>
      </c>
      <c r="G4" s="10" t="s">
        <v>25</v>
      </c>
    </row>
    <row r="5" spans="2:13" ht="15">
      <c r="B5" s="1"/>
      <c r="C5" s="1"/>
      <c r="D5" s="31">
        <v>4</v>
      </c>
      <c r="E5" s="31">
        <v>1</v>
      </c>
      <c r="F5" s="2">
        <f>E5+D5</f>
        <v>5</v>
      </c>
      <c r="G5" s="32">
        <v>100000</v>
      </c>
      <c r="H5" s="3"/>
      <c r="I5" s="37" t="s">
        <v>31</v>
      </c>
      <c r="J5" s="37"/>
      <c r="K5" s="37"/>
      <c r="L5" s="37"/>
      <c r="M5" s="37"/>
    </row>
    <row r="6" spans="1:13" s="26" customFormat="1" ht="15">
      <c r="A6" s="35" t="s">
        <v>28</v>
      </c>
      <c r="B6" s="22" t="s">
        <v>26</v>
      </c>
      <c r="C6" s="23" t="s">
        <v>27</v>
      </c>
      <c r="D6" s="24" t="s">
        <v>0</v>
      </c>
      <c r="E6" s="24" t="s">
        <v>1</v>
      </c>
      <c r="F6" s="24" t="s">
        <v>2</v>
      </c>
      <c r="G6" s="24" t="s">
        <v>3</v>
      </c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5" t="s">
        <v>9</v>
      </c>
    </row>
    <row r="7" spans="1:13" ht="15">
      <c r="A7" s="34">
        <v>36892</v>
      </c>
      <c r="B7" s="4">
        <v>1</v>
      </c>
      <c r="C7" s="5" t="s">
        <v>10</v>
      </c>
      <c r="D7" s="6">
        <f>G5*$D$5/100/12</f>
        <v>333.3333333333333</v>
      </c>
      <c r="E7" s="6">
        <f>$G$5*$E$5/100/12</f>
        <v>83.33333333333333</v>
      </c>
      <c r="F7" s="6">
        <f>E7+D7</f>
        <v>416.66666666666663</v>
      </c>
      <c r="G7" s="7">
        <f>G5-E7</f>
        <v>99916.66666666667</v>
      </c>
      <c r="H7" s="8"/>
      <c r="I7" s="8"/>
      <c r="J7" s="6"/>
      <c r="K7" s="6">
        <f>D7</f>
        <v>333.3333333333333</v>
      </c>
      <c r="L7" s="6">
        <f>E7</f>
        <v>83.33333333333333</v>
      </c>
      <c r="M7" s="9">
        <f>L7+K7</f>
        <v>416.66666666666663</v>
      </c>
    </row>
    <row r="8" spans="1:13" ht="15">
      <c r="A8" s="34">
        <v>36923</v>
      </c>
      <c r="B8" s="4">
        <v>1</v>
      </c>
      <c r="C8" s="5" t="s">
        <v>11</v>
      </c>
      <c r="D8" s="6">
        <f>IF(G7-F7&lt;0,0,G7*$D$5/100/12)</f>
        <v>333.0555555555556</v>
      </c>
      <c r="E8" s="6">
        <f>IF(G7-F7&lt;0,G7,F7-D8)</f>
        <v>83.61111111111103</v>
      </c>
      <c r="F8" s="6">
        <f>E8+D8</f>
        <v>416.66666666666663</v>
      </c>
      <c r="G8" s="7">
        <f>IF(G7-E8&gt;0,G7-E8,0)</f>
        <v>99833.05555555556</v>
      </c>
      <c r="H8" s="8"/>
      <c r="I8" s="8"/>
      <c r="J8" s="6"/>
      <c r="K8" s="6">
        <f>K7+D8</f>
        <v>666.3888888888889</v>
      </c>
      <c r="L8" s="6">
        <f>L7+E8</f>
        <v>166.94444444444434</v>
      </c>
      <c r="M8" s="9">
        <f>L8+K8</f>
        <v>833.3333333333333</v>
      </c>
    </row>
    <row r="9" spans="1:13" ht="15">
      <c r="A9" s="34">
        <v>36951</v>
      </c>
      <c r="B9" s="4">
        <v>1</v>
      </c>
      <c r="C9" s="5" t="s">
        <v>12</v>
      </c>
      <c r="D9" s="6">
        <f>IF(G8-F8&lt;0,0,G8*$D$5/100/12)</f>
        <v>332.77685185185186</v>
      </c>
      <c r="E9" s="6">
        <f>IF(G8-F8&lt;0,G8,F8-D9)</f>
        <v>83.88981481481477</v>
      </c>
      <c r="F9" s="6">
        <f>E9+D9</f>
        <v>416.66666666666663</v>
      </c>
      <c r="G9" s="7">
        <f aca="true" t="shared" si="0" ref="G9:G72">IF(G8-E9&gt;0,G8-E9,0)</f>
        <v>99749.16574074075</v>
      </c>
      <c r="H9" s="8"/>
      <c r="I9" s="8"/>
      <c r="J9" s="6"/>
      <c r="K9" s="6">
        <f aca="true" t="shared" si="1" ref="K9:L24">K8+D9</f>
        <v>999.1657407407408</v>
      </c>
      <c r="L9" s="6">
        <f t="shared" si="1"/>
        <v>250.8342592592591</v>
      </c>
      <c r="M9" s="9">
        <f aca="true" t="shared" si="2" ref="M9:M72">L9+K9</f>
        <v>1250</v>
      </c>
    </row>
    <row r="10" spans="1:13" ht="15">
      <c r="A10" s="34">
        <v>36982</v>
      </c>
      <c r="B10" s="4">
        <v>1</v>
      </c>
      <c r="C10" s="5" t="s">
        <v>13</v>
      </c>
      <c r="D10" s="6">
        <f aca="true" t="shared" si="3" ref="D10:D17">IF(G9-F9&lt;0,0,G9*$D$5/100/12)</f>
        <v>332.4972191358025</v>
      </c>
      <c r="E10" s="6">
        <f aca="true" t="shared" si="4" ref="E10:E17">IF(G9-F9&lt;0,G9,F9-D10)</f>
        <v>84.16944753086415</v>
      </c>
      <c r="F10" s="6">
        <f aca="true" t="shared" si="5" ref="F10:F17">E10+D10</f>
        <v>416.66666666666663</v>
      </c>
      <c r="G10" s="7">
        <f t="shared" si="0"/>
        <v>99664.99629320989</v>
      </c>
      <c r="H10" s="8"/>
      <c r="I10" s="8"/>
      <c r="J10" s="6"/>
      <c r="K10" s="6">
        <f t="shared" si="1"/>
        <v>1331.6629598765433</v>
      </c>
      <c r="L10" s="6">
        <f t="shared" si="1"/>
        <v>335.00370679012326</v>
      </c>
      <c r="M10" s="9">
        <f t="shared" si="2"/>
        <v>1666.6666666666665</v>
      </c>
    </row>
    <row r="11" spans="1:13" ht="15">
      <c r="A11" s="34">
        <v>37012</v>
      </c>
      <c r="B11" s="4">
        <v>1</v>
      </c>
      <c r="C11" s="5" t="s">
        <v>14</v>
      </c>
      <c r="D11" s="6">
        <f t="shared" si="3"/>
        <v>332.21665431069965</v>
      </c>
      <c r="E11" s="6">
        <f t="shared" si="4"/>
        <v>84.45001235596698</v>
      </c>
      <c r="F11" s="6">
        <f t="shared" si="5"/>
        <v>416.66666666666663</v>
      </c>
      <c r="G11" s="7">
        <f t="shared" si="0"/>
        <v>99580.54628085392</v>
      </c>
      <c r="H11" s="6"/>
      <c r="I11" s="6"/>
      <c r="J11" s="6"/>
      <c r="K11" s="6">
        <f t="shared" si="1"/>
        <v>1663.8796141872429</v>
      </c>
      <c r="L11" s="6">
        <f t="shared" si="1"/>
        <v>419.45371914609024</v>
      </c>
      <c r="M11" s="9">
        <f t="shared" si="2"/>
        <v>2083.333333333333</v>
      </c>
    </row>
    <row r="12" spans="1:13" ht="15">
      <c r="A12" s="34">
        <v>37043</v>
      </c>
      <c r="B12" s="4">
        <v>1</v>
      </c>
      <c r="C12" s="5" t="s">
        <v>15</v>
      </c>
      <c r="D12" s="6">
        <f t="shared" si="3"/>
        <v>331.935154269513</v>
      </c>
      <c r="E12" s="6">
        <f t="shared" si="4"/>
        <v>84.73151239715361</v>
      </c>
      <c r="F12" s="6">
        <f t="shared" si="5"/>
        <v>416.66666666666663</v>
      </c>
      <c r="G12" s="7">
        <f t="shared" si="0"/>
        <v>99495.81476845677</v>
      </c>
      <c r="H12" s="6"/>
      <c r="I12" s="6"/>
      <c r="J12" s="6"/>
      <c r="K12" s="6">
        <f t="shared" si="1"/>
        <v>1995.814768456756</v>
      </c>
      <c r="L12" s="6">
        <f t="shared" si="1"/>
        <v>504.18523154324384</v>
      </c>
      <c r="M12" s="9">
        <f t="shared" si="2"/>
        <v>2500</v>
      </c>
    </row>
    <row r="13" spans="1:13" ht="15">
      <c r="A13" s="34">
        <v>37073</v>
      </c>
      <c r="B13" s="4">
        <v>1</v>
      </c>
      <c r="C13" s="5" t="s">
        <v>16</v>
      </c>
      <c r="D13" s="6">
        <f t="shared" si="3"/>
        <v>331.6527158948559</v>
      </c>
      <c r="E13" s="6">
        <f t="shared" si="4"/>
        <v>85.01395077181076</v>
      </c>
      <c r="F13" s="6">
        <f t="shared" si="5"/>
        <v>416.66666666666663</v>
      </c>
      <c r="G13" s="7">
        <f t="shared" si="0"/>
        <v>99410.80081768495</v>
      </c>
      <c r="H13" s="6"/>
      <c r="I13" s="6"/>
      <c r="J13" s="6"/>
      <c r="K13" s="6">
        <f t="shared" si="1"/>
        <v>2327.467484351612</v>
      </c>
      <c r="L13" s="6">
        <f t="shared" si="1"/>
        <v>589.1991823150546</v>
      </c>
      <c r="M13" s="9">
        <f t="shared" si="2"/>
        <v>2916.6666666666665</v>
      </c>
    </row>
    <row r="14" spans="1:13" ht="15">
      <c r="A14" s="34">
        <v>37104</v>
      </c>
      <c r="B14" s="4">
        <v>1</v>
      </c>
      <c r="C14" s="5" t="s">
        <v>17</v>
      </c>
      <c r="D14" s="6">
        <f t="shared" si="3"/>
        <v>331.36933605894984</v>
      </c>
      <c r="E14" s="6">
        <f t="shared" si="4"/>
        <v>85.29733060771679</v>
      </c>
      <c r="F14" s="6">
        <f t="shared" si="5"/>
        <v>416.66666666666663</v>
      </c>
      <c r="G14" s="7">
        <f t="shared" si="0"/>
        <v>99325.50348707724</v>
      </c>
      <c r="H14" s="6"/>
      <c r="I14" s="6"/>
      <c r="J14" s="6"/>
      <c r="K14" s="6">
        <f t="shared" si="1"/>
        <v>2658.836820410562</v>
      </c>
      <c r="L14" s="6">
        <f t="shared" si="1"/>
        <v>674.4965129227714</v>
      </c>
      <c r="M14" s="9">
        <f t="shared" si="2"/>
        <v>3333.333333333333</v>
      </c>
    </row>
    <row r="15" spans="1:13" ht="15">
      <c r="A15" s="34">
        <v>37135</v>
      </c>
      <c r="B15" s="4">
        <v>1</v>
      </c>
      <c r="C15" s="5" t="s">
        <v>18</v>
      </c>
      <c r="D15" s="6">
        <f t="shared" si="3"/>
        <v>331.0850116235908</v>
      </c>
      <c r="E15" s="6">
        <f t="shared" si="4"/>
        <v>85.58165504307584</v>
      </c>
      <c r="F15" s="6">
        <f t="shared" si="5"/>
        <v>416.66666666666663</v>
      </c>
      <c r="G15" s="7">
        <f t="shared" si="0"/>
        <v>99239.92183203416</v>
      </c>
      <c r="H15" s="6"/>
      <c r="I15" s="6"/>
      <c r="J15" s="6"/>
      <c r="K15" s="6">
        <f t="shared" si="1"/>
        <v>2989.9218320341524</v>
      </c>
      <c r="L15" s="6">
        <f t="shared" si="1"/>
        <v>760.0781679658473</v>
      </c>
      <c r="M15" s="9">
        <f t="shared" si="2"/>
        <v>3750</v>
      </c>
    </row>
    <row r="16" spans="1:13" ht="15">
      <c r="A16" s="34">
        <v>37165</v>
      </c>
      <c r="B16" s="4">
        <v>1</v>
      </c>
      <c r="C16" s="5" t="s">
        <v>19</v>
      </c>
      <c r="D16" s="6">
        <f t="shared" si="3"/>
        <v>330.79973944011385</v>
      </c>
      <c r="E16" s="6">
        <f t="shared" si="4"/>
        <v>85.86692722655278</v>
      </c>
      <c r="F16" s="6">
        <f t="shared" si="5"/>
        <v>416.66666666666663</v>
      </c>
      <c r="G16" s="7">
        <f t="shared" si="0"/>
        <v>99154.0549048076</v>
      </c>
      <c r="H16" s="6"/>
      <c r="I16" s="6"/>
      <c r="J16" s="6"/>
      <c r="K16" s="6">
        <f t="shared" si="1"/>
        <v>3320.721571474266</v>
      </c>
      <c r="L16" s="6">
        <f t="shared" si="1"/>
        <v>845.9450951924001</v>
      </c>
      <c r="M16" s="9">
        <f t="shared" si="2"/>
        <v>4166.666666666666</v>
      </c>
    </row>
    <row r="17" spans="1:13" ht="15">
      <c r="A17" s="34">
        <v>37196</v>
      </c>
      <c r="B17" s="4">
        <v>1</v>
      </c>
      <c r="C17" s="5" t="s">
        <v>20</v>
      </c>
      <c r="D17" s="6">
        <f t="shared" si="3"/>
        <v>330.51351634935867</v>
      </c>
      <c r="E17" s="6">
        <f t="shared" si="4"/>
        <v>86.15315031730796</v>
      </c>
      <c r="F17" s="6">
        <f t="shared" si="5"/>
        <v>416.66666666666663</v>
      </c>
      <c r="G17" s="7">
        <f t="shared" si="0"/>
        <v>99067.9017544903</v>
      </c>
      <c r="H17" s="6"/>
      <c r="I17" s="6"/>
      <c r="J17" s="6"/>
      <c r="K17" s="6">
        <f t="shared" si="1"/>
        <v>3651.235087823625</v>
      </c>
      <c r="L17" s="6">
        <f t="shared" si="1"/>
        <v>932.098245509708</v>
      </c>
      <c r="M17" s="9">
        <f t="shared" si="2"/>
        <v>4583.333333333333</v>
      </c>
    </row>
    <row r="18" spans="1:13" ht="15">
      <c r="A18" s="34">
        <v>37226</v>
      </c>
      <c r="B18" s="4">
        <v>1</v>
      </c>
      <c r="C18" s="5" t="s">
        <v>21</v>
      </c>
      <c r="D18" s="6">
        <f aca="true" t="shared" si="6" ref="D18:D81">IF(G17-F17&lt;0,0,G17*$D$5/100/12)</f>
        <v>330.22633918163433</v>
      </c>
      <c r="E18" s="6">
        <f aca="true" t="shared" si="7" ref="E18:E81">IF(G17-F17&lt;0,G17,F17-D18)</f>
        <v>86.4403274850323</v>
      </c>
      <c r="F18" s="6">
        <f aca="true" t="shared" si="8" ref="F18:F81">E18+D18</f>
        <v>416.66666666666663</v>
      </c>
      <c r="G18" s="7">
        <f t="shared" si="0"/>
        <v>98981.46142700527</v>
      </c>
      <c r="H18" s="6">
        <f>SUM(D7:D18)</f>
        <v>3981.461427005259</v>
      </c>
      <c r="I18" s="6">
        <f>SUM(E7:E18)</f>
        <v>1018.5385729947403</v>
      </c>
      <c r="J18" s="6">
        <f>I18+H18</f>
        <v>4999.999999999999</v>
      </c>
      <c r="K18" s="6">
        <f t="shared" si="1"/>
        <v>3981.461427005259</v>
      </c>
      <c r="L18" s="6">
        <f t="shared" si="1"/>
        <v>1018.5385729947403</v>
      </c>
      <c r="M18" s="9">
        <f t="shared" si="2"/>
        <v>4999.999999999999</v>
      </c>
    </row>
    <row r="19" spans="1:13" ht="15">
      <c r="A19" s="34">
        <v>37257</v>
      </c>
      <c r="B19" s="11">
        <v>2</v>
      </c>
      <c r="C19" s="12" t="s">
        <v>10</v>
      </c>
      <c r="D19" s="13">
        <f t="shared" si="6"/>
        <v>329.93820475668423</v>
      </c>
      <c r="E19" s="13">
        <f t="shared" si="7"/>
        <v>86.7284619099824</v>
      </c>
      <c r="F19" s="13">
        <f t="shared" si="8"/>
        <v>416.66666666666663</v>
      </c>
      <c r="G19" s="14">
        <f t="shared" si="0"/>
        <v>98894.73296509529</v>
      </c>
      <c r="H19" s="13"/>
      <c r="I19" s="13"/>
      <c r="J19" s="13"/>
      <c r="K19" s="13">
        <f t="shared" si="1"/>
        <v>4311.399631761943</v>
      </c>
      <c r="L19" s="13">
        <f t="shared" si="1"/>
        <v>1105.2670349047228</v>
      </c>
      <c r="M19" s="15">
        <f t="shared" si="2"/>
        <v>5416.666666666666</v>
      </c>
    </row>
    <row r="20" spans="1:13" ht="15">
      <c r="A20" s="34">
        <v>37288</v>
      </c>
      <c r="B20" s="11">
        <v>2</v>
      </c>
      <c r="C20" s="12" t="s">
        <v>11</v>
      </c>
      <c r="D20" s="13">
        <f t="shared" si="6"/>
        <v>329.64910988365097</v>
      </c>
      <c r="E20" s="13">
        <f t="shared" si="7"/>
        <v>87.01755678301566</v>
      </c>
      <c r="F20" s="13">
        <f t="shared" si="8"/>
        <v>416.66666666666663</v>
      </c>
      <c r="G20" s="14">
        <f t="shared" si="0"/>
        <v>98807.71540831227</v>
      </c>
      <c r="H20" s="13"/>
      <c r="I20" s="13"/>
      <c r="J20" s="13"/>
      <c r="K20" s="13">
        <f t="shared" si="1"/>
        <v>4641.048741645594</v>
      </c>
      <c r="L20" s="13">
        <f t="shared" si="1"/>
        <v>1192.2845916877384</v>
      </c>
      <c r="M20" s="15">
        <f t="shared" si="2"/>
        <v>5833.333333333333</v>
      </c>
    </row>
    <row r="21" spans="1:13" ht="15">
      <c r="A21" s="34">
        <v>37316</v>
      </c>
      <c r="B21" s="11">
        <v>2</v>
      </c>
      <c r="C21" s="12" t="s">
        <v>12</v>
      </c>
      <c r="D21" s="13">
        <f t="shared" si="6"/>
        <v>329.35905136104094</v>
      </c>
      <c r="E21" s="13">
        <f t="shared" si="7"/>
        <v>87.30761530562569</v>
      </c>
      <c r="F21" s="13">
        <f t="shared" si="8"/>
        <v>416.66666666666663</v>
      </c>
      <c r="G21" s="14">
        <f t="shared" si="0"/>
        <v>98720.40779300664</v>
      </c>
      <c r="H21" s="13"/>
      <c r="I21" s="13"/>
      <c r="J21" s="13"/>
      <c r="K21" s="13">
        <f t="shared" si="1"/>
        <v>4970.407793006635</v>
      </c>
      <c r="L21" s="13">
        <f t="shared" si="1"/>
        <v>1279.592206993364</v>
      </c>
      <c r="M21" s="15">
        <f t="shared" si="2"/>
        <v>6249.999999999999</v>
      </c>
    </row>
    <row r="22" spans="1:13" ht="15">
      <c r="A22" s="34">
        <v>37347</v>
      </c>
      <c r="B22" s="11">
        <v>2</v>
      </c>
      <c r="C22" s="12" t="s">
        <v>13</v>
      </c>
      <c r="D22" s="13">
        <f t="shared" si="6"/>
        <v>329.06802597668883</v>
      </c>
      <c r="E22" s="13">
        <f t="shared" si="7"/>
        <v>87.5986406899778</v>
      </c>
      <c r="F22" s="13">
        <f t="shared" si="8"/>
        <v>416.66666666666663</v>
      </c>
      <c r="G22" s="14">
        <f t="shared" si="0"/>
        <v>98632.80915231667</v>
      </c>
      <c r="H22" s="13"/>
      <c r="I22" s="13"/>
      <c r="J22" s="13"/>
      <c r="K22" s="13">
        <f t="shared" si="1"/>
        <v>5299.475818983324</v>
      </c>
      <c r="L22" s="13">
        <f t="shared" si="1"/>
        <v>1367.1908476833419</v>
      </c>
      <c r="M22" s="15">
        <f t="shared" si="2"/>
        <v>6666.666666666666</v>
      </c>
    </row>
    <row r="23" spans="1:13" ht="15">
      <c r="A23" s="34">
        <v>37377</v>
      </c>
      <c r="B23" s="11">
        <v>2</v>
      </c>
      <c r="C23" s="12" t="s">
        <v>14</v>
      </c>
      <c r="D23" s="13">
        <f t="shared" si="6"/>
        <v>328.7760305077222</v>
      </c>
      <c r="E23" s="13">
        <f t="shared" si="7"/>
        <v>87.8906361589444</v>
      </c>
      <c r="F23" s="13">
        <f t="shared" si="8"/>
        <v>416.66666666666663</v>
      </c>
      <c r="G23" s="14">
        <f t="shared" si="0"/>
        <v>98544.91851615772</v>
      </c>
      <c r="H23" s="13"/>
      <c r="I23" s="13"/>
      <c r="J23" s="13"/>
      <c r="K23" s="13">
        <f t="shared" si="1"/>
        <v>5628.2518494910455</v>
      </c>
      <c r="L23" s="13">
        <f t="shared" si="1"/>
        <v>1455.0814838422862</v>
      </c>
      <c r="M23" s="15">
        <f t="shared" si="2"/>
        <v>7083.333333333332</v>
      </c>
    </row>
    <row r="24" spans="1:13" ht="15">
      <c r="A24" s="34">
        <v>37408</v>
      </c>
      <c r="B24" s="11">
        <v>2</v>
      </c>
      <c r="C24" s="12" t="s">
        <v>15</v>
      </c>
      <c r="D24" s="13">
        <f t="shared" si="6"/>
        <v>328.4830617205257</v>
      </c>
      <c r="E24" s="13">
        <f t="shared" si="7"/>
        <v>88.18360494614092</v>
      </c>
      <c r="F24" s="13">
        <f t="shared" si="8"/>
        <v>416.66666666666663</v>
      </c>
      <c r="G24" s="14">
        <f t="shared" si="0"/>
        <v>98456.73491121158</v>
      </c>
      <c r="H24" s="13"/>
      <c r="I24" s="13"/>
      <c r="J24" s="13"/>
      <c r="K24" s="13">
        <f t="shared" si="1"/>
        <v>5956.734911211572</v>
      </c>
      <c r="L24" s="13">
        <f t="shared" si="1"/>
        <v>1543.265088788427</v>
      </c>
      <c r="M24" s="15">
        <f t="shared" si="2"/>
        <v>7499.999999999998</v>
      </c>
    </row>
    <row r="25" spans="1:13" ht="15">
      <c r="A25" s="34">
        <v>37438</v>
      </c>
      <c r="B25" s="11">
        <v>2</v>
      </c>
      <c r="C25" s="12" t="s">
        <v>16</v>
      </c>
      <c r="D25" s="13">
        <f t="shared" si="6"/>
        <v>328.1891163707052</v>
      </c>
      <c r="E25" s="13">
        <f t="shared" si="7"/>
        <v>88.47755029596141</v>
      </c>
      <c r="F25" s="13">
        <f t="shared" si="8"/>
        <v>416.66666666666663</v>
      </c>
      <c r="G25" s="14">
        <f t="shared" si="0"/>
        <v>98368.25736091561</v>
      </c>
      <c r="H25" s="13"/>
      <c r="I25" s="13"/>
      <c r="J25" s="13"/>
      <c r="K25" s="13">
        <f aca="true" t="shared" si="9" ref="K25:L40">K24+D25</f>
        <v>6284.924027582277</v>
      </c>
      <c r="L25" s="13">
        <f t="shared" si="9"/>
        <v>1631.7426390843884</v>
      </c>
      <c r="M25" s="15">
        <f t="shared" si="2"/>
        <v>7916.666666666665</v>
      </c>
    </row>
    <row r="26" spans="1:13" ht="15">
      <c r="A26" s="34">
        <v>37469</v>
      </c>
      <c r="B26" s="11">
        <v>2</v>
      </c>
      <c r="C26" s="12" t="s">
        <v>17</v>
      </c>
      <c r="D26" s="13">
        <f t="shared" si="6"/>
        <v>327.894191203052</v>
      </c>
      <c r="E26" s="13">
        <f t="shared" si="7"/>
        <v>88.77247546361463</v>
      </c>
      <c r="F26" s="13">
        <f t="shared" si="8"/>
        <v>416.66666666666663</v>
      </c>
      <c r="G26" s="14">
        <f t="shared" si="0"/>
        <v>98279.484885452</v>
      </c>
      <c r="H26" s="13"/>
      <c r="I26" s="13"/>
      <c r="J26" s="13"/>
      <c r="K26" s="13">
        <f t="shared" si="9"/>
        <v>6612.818218785329</v>
      </c>
      <c r="L26" s="13">
        <f t="shared" si="9"/>
        <v>1720.515114548003</v>
      </c>
      <c r="M26" s="15">
        <f t="shared" si="2"/>
        <v>8333.333333333332</v>
      </c>
    </row>
    <row r="27" spans="1:13" ht="15">
      <c r="A27" s="34">
        <v>37500</v>
      </c>
      <c r="B27" s="11">
        <v>2</v>
      </c>
      <c r="C27" s="12" t="s">
        <v>18</v>
      </c>
      <c r="D27" s="13">
        <f t="shared" si="6"/>
        <v>327.59828295150663</v>
      </c>
      <c r="E27" s="13">
        <f t="shared" si="7"/>
        <v>89.06838371516</v>
      </c>
      <c r="F27" s="13">
        <f t="shared" si="8"/>
        <v>416.66666666666663</v>
      </c>
      <c r="G27" s="14">
        <f t="shared" si="0"/>
        <v>98190.41650173684</v>
      </c>
      <c r="H27" s="13"/>
      <c r="I27" s="13"/>
      <c r="J27" s="13"/>
      <c r="K27" s="13">
        <f t="shared" si="9"/>
        <v>6940.416501736836</v>
      </c>
      <c r="L27" s="13">
        <f t="shared" si="9"/>
        <v>1809.5834982631632</v>
      </c>
      <c r="M27" s="15">
        <f t="shared" si="2"/>
        <v>8750</v>
      </c>
    </row>
    <row r="28" spans="1:13" ht="15">
      <c r="A28" s="34">
        <v>37530</v>
      </c>
      <c r="B28" s="11">
        <v>2</v>
      </c>
      <c r="C28" s="12" t="s">
        <v>19</v>
      </c>
      <c r="D28" s="13">
        <f t="shared" si="6"/>
        <v>327.30138833912275</v>
      </c>
      <c r="E28" s="13">
        <f t="shared" si="7"/>
        <v>89.36527832754388</v>
      </c>
      <c r="F28" s="13">
        <f t="shared" si="8"/>
        <v>416.66666666666663</v>
      </c>
      <c r="G28" s="14">
        <f t="shared" si="0"/>
        <v>98101.05122340929</v>
      </c>
      <c r="H28" s="13"/>
      <c r="I28" s="13"/>
      <c r="J28" s="13"/>
      <c r="K28" s="13">
        <f t="shared" si="9"/>
        <v>7267.717890075959</v>
      </c>
      <c r="L28" s="13">
        <f t="shared" si="9"/>
        <v>1898.948776590707</v>
      </c>
      <c r="M28" s="15">
        <f t="shared" si="2"/>
        <v>9166.666666666666</v>
      </c>
    </row>
    <row r="29" spans="1:13" ht="15">
      <c r="A29" s="34">
        <v>37561</v>
      </c>
      <c r="B29" s="11">
        <v>2</v>
      </c>
      <c r="C29" s="12" t="s">
        <v>20</v>
      </c>
      <c r="D29" s="13">
        <f t="shared" si="6"/>
        <v>327.00350407803097</v>
      </c>
      <c r="E29" s="13">
        <f t="shared" si="7"/>
        <v>89.66316258863566</v>
      </c>
      <c r="F29" s="13">
        <f t="shared" si="8"/>
        <v>416.66666666666663</v>
      </c>
      <c r="G29" s="14">
        <f t="shared" si="0"/>
        <v>98011.38806082065</v>
      </c>
      <c r="H29" s="13"/>
      <c r="I29" s="13"/>
      <c r="J29" s="13"/>
      <c r="K29" s="13">
        <f t="shared" si="9"/>
        <v>7594.72139415399</v>
      </c>
      <c r="L29" s="13">
        <f t="shared" si="9"/>
        <v>1988.6119391793427</v>
      </c>
      <c r="M29" s="15">
        <f t="shared" si="2"/>
        <v>9583.333333333332</v>
      </c>
    </row>
    <row r="30" spans="1:13" ht="15">
      <c r="A30" s="34">
        <v>37591</v>
      </c>
      <c r="B30" s="11">
        <v>2</v>
      </c>
      <c r="C30" s="12" t="s">
        <v>21</v>
      </c>
      <c r="D30" s="13">
        <f t="shared" si="6"/>
        <v>326.70462686940215</v>
      </c>
      <c r="E30" s="13">
        <f t="shared" si="7"/>
        <v>89.96203979726448</v>
      </c>
      <c r="F30" s="13">
        <f t="shared" si="8"/>
        <v>416.66666666666663</v>
      </c>
      <c r="G30" s="14">
        <f t="shared" si="0"/>
        <v>97921.42602102339</v>
      </c>
      <c r="H30" s="13">
        <f>SUM(D19:D30)</f>
        <v>3939.964594018132</v>
      </c>
      <c r="I30" s="13">
        <f>SUM(E19:E30)</f>
        <v>1060.035405981867</v>
      </c>
      <c r="J30" s="13">
        <f>I30+H30</f>
        <v>4999.999999999999</v>
      </c>
      <c r="K30" s="13">
        <f t="shared" si="9"/>
        <v>7921.426021023392</v>
      </c>
      <c r="L30" s="13">
        <f t="shared" si="9"/>
        <v>2078.573978976607</v>
      </c>
      <c r="M30" s="15">
        <f t="shared" si="2"/>
        <v>10000</v>
      </c>
    </row>
    <row r="31" spans="1:13" ht="15">
      <c r="A31" s="34">
        <v>37622</v>
      </c>
      <c r="B31" s="4">
        <v>3</v>
      </c>
      <c r="C31" s="5" t="s">
        <v>10</v>
      </c>
      <c r="D31" s="6">
        <f t="shared" si="6"/>
        <v>326.4047534034113</v>
      </c>
      <c r="E31" s="6">
        <f t="shared" si="7"/>
        <v>90.26191326325534</v>
      </c>
      <c r="F31" s="6">
        <f t="shared" si="8"/>
        <v>416.66666666666663</v>
      </c>
      <c r="G31" s="7">
        <f t="shared" si="0"/>
        <v>97831.16410776014</v>
      </c>
      <c r="H31" s="6"/>
      <c r="I31" s="6"/>
      <c r="J31" s="6"/>
      <c r="K31" s="6">
        <f t="shared" si="9"/>
        <v>8247.830774426804</v>
      </c>
      <c r="L31" s="6">
        <f t="shared" si="9"/>
        <v>2168.8358922398625</v>
      </c>
      <c r="M31" s="9">
        <f t="shared" si="2"/>
        <v>10416.666666666666</v>
      </c>
    </row>
    <row r="32" spans="1:13" ht="15">
      <c r="A32" s="34">
        <v>37653</v>
      </c>
      <c r="B32" s="4">
        <v>3</v>
      </c>
      <c r="C32" s="5" t="s">
        <v>11</v>
      </c>
      <c r="D32" s="6">
        <f t="shared" si="6"/>
        <v>326.10388035920045</v>
      </c>
      <c r="E32" s="6">
        <f t="shared" si="7"/>
        <v>90.56278630746618</v>
      </c>
      <c r="F32" s="6">
        <f t="shared" si="8"/>
        <v>416.66666666666663</v>
      </c>
      <c r="G32" s="7">
        <f t="shared" si="0"/>
        <v>97740.60132145268</v>
      </c>
      <c r="H32" s="6"/>
      <c r="I32" s="6"/>
      <c r="J32" s="6"/>
      <c r="K32" s="6">
        <f t="shared" si="9"/>
        <v>8573.934654786004</v>
      </c>
      <c r="L32" s="6">
        <f t="shared" si="9"/>
        <v>2259.3986785473285</v>
      </c>
      <c r="M32" s="9">
        <f t="shared" si="2"/>
        <v>10833.333333333332</v>
      </c>
    </row>
    <row r="33" spans="1:13" ht="15">
      <c r="A33" s="34">
        <v>37681</v>
      </c>
      <c r="B33" s="4">
        <v>3</v>
      </c>
      <c r="C33" s="5" t="s">
        <v>12</v>
      </c>
      <c r="D33" s="6">
        <f t="shared" si="6"/>
        <v>325.80200440484225</v>
      </c>
      <c r="E33" s="6">
        <f t="shared" si="7"/>
        <v>90.86466226182438</v>
      </c>
      <c r="F33" s="6">
        <f t="shared" si="8"/>
        <v>416.66666666666663</v>
      </c>
      <c r="G33" s="7">
        <f t="shared" si="0"/>
        <v>97649.73665919085</v>
      </c>
      <c r="H33" s="6"/>
      <c r="I33" s="6"/>
      <c r="J33" s="6"/>
      <c r="K33" s="6">
        <f t="shared" si="9"/>
        <v>8899.736659190847</v>
      </c>
      <c r="L33" s="6">
        <f t="shared" si="9"/>
        <v>2350.263340809153</v>
      </c>
      <c r="M33" s="9">
        <f t="shared" si="2"/>
        <v>11250</v>
      </c>
    </row>
    <row r="34" spans="1:13" ht="15">
      <c r="A34" s="34">
        <v>37712</v>
      </c>
      <c r="B34" s="4">
        <v>3</v>
      </c>
      <c r="C34" s="5" t="s">
        <v>13</v>
      </c>
      <c r="D34" s="6">
        <f t="shared" si="6"/>
        <v>325.4991221973028</v>
      </c>
      <c r="E34" s="6">
        <f t="shared" si="7"/>
        <v>91.1675444693638</v>
      </c>
      <c r="F34" s="6">
        <f t="shared" si="8"/>
        <v>416.66666666666663</v>
      </c>
      <c r="G34" s="7">
        <f t="shared" si="0"/>
        <v>97558.56911472148</v>
      </c>
      <c r="H34" s="6"/>
      <c r="I34" s="6"/>
      <c r="J34" s="6"/>
      <c r="K34" s="6">
        <f t="shared" si="9"/>
        <v>9225.23578138815</v>
      </c>
      <c r="L34" s="6">
        <f t="shared" si="9"/>
        <v>2441.4308852785166</v>
      </c>
      <c r="M34" s="9">
        <f t="shared" si="2"/>
        <v>11666.666666666666</v>
      </c>
    </row>
    <row r="35" spans="1:13" ht="15">
      <c r="A35" s="34">
        <v>37742</v>
      </c>
      <c r="B35" s="4">
        <v>3</v>
      </c>
      <c r="C35" s="5" t="s">
        <v>14</v>
      </c>
      <c r="D35" s="6">
        <f t="shared" si="6"/>
        <v>325.19523038240493</v>
      </c>
      <c r="E35" s="6">
        <f t="shared" si="7"/>
        <v>91.4714362842617</v>
      </c>
      <c r="F35" s="6">
        <f t="shared" si="8"/>
        <v>416.66666666666663</v>
      </c>
      <c r="G35" s="7">
        <f t="shared" si="0"/>
        <v>97467.09767843722</v>
      </c>
      <c r="H35" s="6"/>
      <c r="I35" s="6"/>
      <c r="J35" s="6"/>
      <c r="K35" s="6">
        <f t="shared" si="9"/>
        <v>9550.431011770555</v>
      </c>
      <c r="L35" s="6">
        <f t="shared" si="9"/>
        <v>2532.9023215627785</v>
      </c>
      <c r="M35" s="9">
        <f t="shared" si="2"/>
        <v>12083.333333333334</v>
      </c>
    </row>
    <row r="36" spans="1:13" ht="15">
      <c r="A36" s="34">
        <v>37773</v>
      </c>
      <c r="B36" s="4">
        <v>3</v>
      </c>
      <c r="C36" s="5" t="s">
        <v>15</v>
      </c>
      <c r="D36" s="6">
        <f t="shared" si="6"/>
        <v>324.89032559479074</v>
      </c>
      <c r="E36" s="6">
        <f t="shared" si="7"/>
        <v>91.77634107187589</v>
      </c>
      <c r="F36" s="6">
        <f t="shared" si="8"/>
        <v>416.66666666666663</v>
      </c>
      <c r="G36" s="7">
        <f t="shared" si="0"/>
        <v>97375.32133736534</v>
      </c>
      <c r="H36" s="6"/>
      <c r="I36" s="6"/>
      <c r="J36" s="6"/>
      <c r="K36" s="6">
        <f t="shared" si="9"/>
        <v>9875.321337365345</v>
      </c>
      <c r="L36" s="6">
        <f t="shared" si="9"/>
        <v>2624.6786626346543</v>
      </c>
      <c r="M36" s="9">
        <f t="shared" si="2"/>
        <v>12500</v>
      </c>
    </row>
    <row r="37" spans="1:13" ht="15">
      <c r="A37" s="34">
        <v>37803</v>
      </c>
      <c r="B37" s="4">
        <v>3</v>
      </c>
      <c r="C37" s="5" t="s">
        <v>16</v>
      </c>
      <c r="D37" s="6">
        <f t="shared" si="6"/>
        <v>324.5844044578845</v>
      </c>
      <c r="E37" s="6">
        <f t="shared" si="7"/>
        <v>92.08226220878214</v>
      </c>
      <c r="F37" s="6">
        <f t="shared" si="8"/>
        <v>416.66666666666663</v>
      </c>
      <c r="G37" s="7">
        <f t="shared" si="0"/>
        <v>97283.23907515655</v>
      </c>
      <c r="H37" s="6"/>
      <c r="I37" s="6"/>
      <c r="J37" s="6"/>
      <c r="K37" s="6">
        <f t="shared" si="9"/>
        <v>10199.90574182323</v>
      </c>
      <c r="L37" s="6">
        <f t="shared" si="9"/>
        <v>2716.7609248434364</v>
      </c>
      <c r="M37" s="9">
        <f t="shared" si="2"/>
        <v>12916.666666666666</v>
      </c>
    </row>
    <row r="38" spans="1:13" ht="15">
      <c r="A38" s="34">
        <v>37834</v>
      </c>
      <c r="B38" s="4">
        <v>3</v>
      </c>
      <c r="C38" s="5" t="s">
        <v>17</v>
      </c>
      <c r="D38" s="6">
        <f t="shared" si="6"/>
        <v>324.2774635838552</v>
      </c>
      <c r="E38" s="6">
        <f t="shared" si="7"/>
        <v>92.38920308281143</v>
      </c>
      <c r="F38" s="6">
        <f t="shared" si="8"/>
        <v>416.66666666666663</v>
      </c>
      <c r="G38" s="7">
        <f t="shared" si="0"/>
        <v>97190.84987207374</v>
      </c>
      <c r="H38" s="6"/>
      <c r="I38" s="6"/>
      <c r="J38" s="6"/>
      <c r="K38" s="6">
        <f t="shared" si="9"/>
        <v>10524.183205407086</v>
      </c>
      <c r="L38" s="6">
        <f t="shared" si="9"/>
        <v>2809.150127926248</v>
      </c>
      <c r="M38" s="9">
        <f t="shared" si="2"/>
        <v>13333.333333333334</v>
      </c>
    </row>
    <row r="39" spans="1:13" ht="15">
      <c r="A39" s="34">
        <v>37865</v>
      </c>
      <c r="B39" s="4">
        <v>3</v>
      </c>
      <c r="C39" s="5" t="s">
        <v>18</v>
      </c>
      <c r="D39" s="6">
        <f t="shared" si="6"/>
        <v>323.9694995735791</v>
      </c>
      <c r="E39" s="6">
        <f t="shared" si="7"/>
        <v>92.6971670930875</v>
      </c>
      <c r="F39" s="6">
        <f t="shared" si="8"/>
        <v>416.66666666666663</v>
      </c>
      <c r="G39" s="7">
        <f t="shared" si="0"/>
        <v>97098.15270498065</v>
      </c>
      <c r="H39" s="6"/>
      <c r="I39" s="6"/>
      <c r="J39" s="6"/>
      <c r="K39" s="6">
        <f t="shared" si="9"/>
        <v>10848.152704980665</v>
      </c>
      <c r="L39" s="6">
        <f t="shared" si="9"/>
        <v>2901.8472950193354</v>
      </c>
      <c r="M39" s="9">
        <f t="shared" si="2"/>
        <v>13750</v>
      </c>
    </row>
    <row r="40" spans="1:13" ht="15">
      <c r="A40" s="34">
        <v>37895</v>
      </c>
      <c r="B40" s="4">
        <v>3</v>
      </c>
      <c r="C40" s="5" t="s">
        <v>19</v>
      </c>
      <c r="D40" s="6">
        <f t="shared" si="6"/>
        <v>323.66050901660213</v>
      </c>
      <c r="E40" s="6">
        <f t="shared" si="7"/>
        <v>93.0061576500645</v>
      </c>
      <c r="F40" s="6">
        <f t="shared" si="8"/>
        <v>416.66666666666663</v>
      </c>
      <c r="G40" s="7">
        <f t="shared" si="0"/>
        <v>97005.14654733059</v>
      </c>
      <c r="H40" s="6"/>
      <c r="I40" s="6"/>
      <c r="J40" s="6"/>
      <c r="K40" s="6">
        <f t="shared" si="9"/>
        <v>11171.813213997266</v>
      </c>
      <c r="L40" s="6">
        <f t="shared" si="9"/>
        <v>2994.8534526693998</v>
      </c>
      <c r="M40" s="9">
        <f t="shared" si="2"/>
        <v>14166.666666666666</v>
      </c>
    </row>
    <row r="41" spans="1:13" ht="15">
      <c r="A41" s="34">
        <v>37926</v>
      </c>
      <c r="B41" s="4">
        <v>3</v>
      </c>
      <c r="C41" s="5" t="s">
        <v>20</v>
      </c>
      <c r="D41" s="6">
        <f t="shared" si="6"/>
        <v>323.35048849110194</v>
      </c>
      <c r="E41" s="6">
        <f t="shared" si="7"/>
        <v>93.31617817556469</v>
      </c>
      <c r="F41" s="6">
        <f t="shared" si="8"/>
        <v>416.66666666666663</v>
      </c>
      <c r="G41" s="7">
        <f t="shared" si="0"/>
        <v>96911.83036915502</v>
      </c>
      <c r="H41" s="6"/>
      <c r="I41" s="6"/>
      <c r="J41" s="6"/>
      <c r="K41" s="6">
        <f aca="true" t="shared" si="10" ref="K41:L56">K40+D41</f>
        <v>11495.163702488368</v>
      </c>
      <c r="L41" s="6">
        <f t="shared" si="10"/>
        <v>3088.1696308449646</v>
      </c>
      <c r="M41" s="9">
        <f t="shared" si="2"/>
        <v>14583.333333333332</v>
      </c>
    </row>
    <row r="42" spans="1:13" ht="15">
      <c r="A42" s="34">
        <v>37956</v>
      </c>
      <c r="B42" s="4">
        <v>3</v>
      </c>
      <c r="C42" s="5" t="s">
        <v>21</v>
      </c>
      <c r="D42" s="6">
        <f t="shared" si="6"/>
        <v>323.0394345638501</v>
      </c>
      <c r="E42" s="6">
        <f t="shared" si="7"/>
        <v>93.62723210281655</v>
      </c>
      <c r="F42" s="6">
        <f t="shared" si="8"/>
        <v>416.66666666666663</v>
      </c>
      <c r="G42" s="7">
        <f t="shared" si="0"/>
        <v>96818.2031370522</v>
      </c>
      <c r="H42" s="6">
        <f>SUM(D31:D42)</f>
        <v>3896.7771160288253</v>
      </c>
      <c r="I42" s="6">
        <f>SUM(E31:E42)</f>
        <v>1103.222883971174</v>
      </c>
      <c r="J42" s="6">
        <f>I42+H42</f>
        <v>4999.999999999999</v>
      </c>
      <c r="K42" s="6">
        <f t="shared" si="10"/>
        <v>11818.203137052218</v>
      </c>
      <c r="L42" s="6">
        <f t="shared" si="10"/>
        <v>3181.796862947781</v>
      </c>
      <c r="M42" s="9">
        <f t="shared" si="2"/>
        <v>15000</v>
      </c>
    </row>
    <row r="43" spans="1:13" ht="15">
      <c r="A43" s="34">
        <v>37987</v>
      </c>
      <c r="B43" s="11">
        <v>4</v>
      </c>
      <c r="C43" s="12" t="s">
        <v>10</v>
      </c>
      <c r="D43" s="13">
        <f t="shared" si="6"/>
        <v>322.727343790174</v>
      </c>
      <c r="E43" s="13">
        <f t="shared" si="7"/>
        <v>93.93932287649261</v>
      </c>
      <c r="F43" s="13">
        <f t="shared" si="8"/>
        <v>416.66666666666663</v>
      </c>
      <c r="G43" s="14">
        <f t="shared" si="0"/>
        <v>96724.2638141757</v>
      </c>
      <c r="H43" s="13"/>
      <c r="I43" s="13"/>
      <c r="J43" s="13"/>
      <c r="K43" s="13">
        <f t="shared" si="10"/>
        <v>12140.930480842391</v>
      </c>
      <c r="L43" s="13">
        <f t="shared" si="10"/>
        <v>3275.7361858242734</v>
      </c>
      <c r="M43" s="15">
        <f t="shared" si="2"/>
        <v>15416.666666666664</v>
      </c>
    </row>
    <row r="44" spans="1:13" ht="15">
      <c r="A44" s="34">
        <v>38018</v>
      </c>
      <c r="B44" s="11">
        <v>4</v>
      </c>
      <c r="C44" s="12" t="s">
        <v>11</v>
      </c>
      <c r="D44" s="13">
        <f t="shared" si="6"/>
        <v>322.414212713919</v>
      </c>
      <c r="E44" s="13">
        <f t="shared" si="7"/>
        <v>94.2524539527476</v>
      </c>
      <c r="F44" s="13">
        <f t="shared" si="8"/>
        <v>416.66666666666663</v>
      </c>
      <c r="G44" s="14">
        <f t="shared" si="0"/>
        <v>96630.01136022295</v>
      </c>
      <c r="H44" s="13"/>
      <c r="I44" s="13"/>
      <c r="J44" s="13"/>
      <c r="K44" s="13">
        <f t="shared" si="10"/>
        <v>12463.34469355631</v>
      </c>
      <c r="L44" s="13">
        <f t="shared" si="10"/>
        <v>3369.988639777021</v>
      </c>
      <c r="M44" s="15">
        <f t="shared" si="2"/>
        <v>15833.33333333333</v>
      </c>
    </row>
    <row r="45" spans="1:13" ht="15">
      <c r="A45" s="34">
        <v>38047</v>
      </c>
      <c r="B45" s="11">
        <v>4</v>
      </c>
      <c r="C45" s="12" t="s">
        <v>12</v>
      </c>
      <c r="D45" s="13">
        <f t="shared" si="6"/>
        <v>322.10003786740987</v>
      </c>
      <c r="E45" s="13">
        <f t="shared" si="7"/>
        <v>94.56662879925676</v>
      </c>
      <c r="F45" s="13">
        <f t="shared" si="8"/>
        <v>416.66666666666663</v>
      </c>
      <c r="G45" s="14">
        <f t="shared" si="0"/>
        <v>96535.4447314237</v>
      </c>
      <c r="H45" s="13"/>
      <c r="I45" s="13"/>
      <c r="J45" s="13"/>
      <c r="K45" s="13">
        <f t="shared" si="10"/>
        <v>12785.44473142372</v>
      </c>
      <c r="L45" s="13">
        <f t="shared" si="10"/>
        <v>3464.5552685762777</v>
      </c>
      <c r="M45" s="15">
        <f t="shared" si="2"/>
        <v>16249.999999999998</v>
      </c>
    </row>
    <row r="46" spans="1:13" ht="15">
      <c r="A46" s="34">
        <v>38078</v>
      </c>
      <c r="B46" s="11">
        <v>4</v>
      </c>
      <c r="C46" s="12" t="s">
        <v>13</v>
      </c>
      <c r="D46" s="13">
        <f t="shared" si="6"/>
        <v>321.78481577141235</v>
      </c>
      <c r="E46" s="13">
        <f t="shared" si="7"/>
        <v>94.88185089525427</v>
      </c>
      <c r="F46" s="13">
        <f t="shared" si="8"/>
        <v>416.66666666666663</v>
      </c>
      <c r="G46" s="14">
        <f t="shared" si="0"/>
        <v>96440.56288052845</v>
      </c>
      <c r="H46" s="13"/>
      <c r="I46" s="13"/>
      <c r="J46" s="16"/>
      <c r="K46" s="13">
        <f t="shared" si="10"/>
        <v>13107.229547195133</v>
      </c>
      <c r="L46" s="13">
        <f t="shared" si="10"/>
        <v>3559.4371194715322</v>
      </c>
      <c r="M46" s="15">
        <f t="shared" si="2"/>
        <v>16666.666666666664</v>
      </c>
    </row>
    <row r="47" spans="1:13" ht="15">
      <c r="A47" s="34">
        <v>38108</v>
      </c>
      <c r="B47" s="11">
        <v>4</v>
      </c>
      <c r="C47" s="12" t="s">
        <v>14</v>
      </c>
      <c r="D47" s="13">
        <f t="shared" si="6"/>
        <v>321.46854293509483</v>
      </c>
      <c r="E47" s="13">
        <f t="shared" si="7"/>
        <v>95.1981237315718</v>
      </c>
      <c r="F47" s="13">
        <f t="shared" si="8"/>
        <v>416.66666666666663</v>
      </c>
      <c r="G47" s="14">
        <f t="shared" si="0"/>
        <v>96345.36475679687</v>
      </c>
      <c r="H47" s="13"/>
      <c r="I47" s="13"/>
      <c r="J47" s="13"/>
      <c r="K47" s="13">
        <f t="shared" si="10"/>
        <v>13428.698090130229</v>
      </c>
      <c r="L47" s="13">
        <f t="shared" si="10"/>
        <v>3654.635243203104</v>
      </c>
      <c r="M47" s="15">
        <f t="shared" si="2"/>
        <v>17083.333333333332</v>
      </c>
    </row>
    <row r="48" spans="1:13" ht="15">
      <c r="A48" s="34">
        <v>38139</v>
      </c>
      <c r="B48" s="11">
        <v>4</v>
      </c>
      <c r="C48" s="12" t="s">
        <v>15</v>
      </c>
      <c r="D48" s="13">
        <f t="shared" si="6"/>
        <v>321.15121585598956</v>
      </c>
      <c r="E48" s="13">
        <f t="shared" si="7"/>
        <v>95.51545081067707</v>
      </c>
      <c r="F48" s="13">
        <f t="shared" si="8"/>
        <v>416.66666666666663</v>
      </c>
      <c r="G48" s="14">
        <f t="shared" si="0"/>
        <v>96249.8493059862</v>
      </c>
      <c r="H48" s="13"/>
      <c r="I48" s="13"/>
      <c r="J48" s="13"/>
      <c r="K48" s="13">
        <f t="shared" si="10"/>
        <v>13749.849305986218</v>
      </c>
      <c r="L48" s="13">
        <f t="shared" si="10"/>
        <v>3750.150694013781</v>
      </c>
      <c r="M48" s="15">
        <f t="shared" si="2"/>
        <v>17500</v>
      </c>
    </row>
    <row r="49" spans="1:13" ht="15">
      <c r="A49" s="34">
        <v>38169</v>
      </c>
      <c r="B49" s="11">
        <v>4</v>
      </c>
      <c r="C49" s="12" t="s">
        <v>16</v>
      </c>
      <c r="D49" s="13">
        <f t="shared" si="6"/>
        <v>320.83283101995397</v>
      </c>
      <c r="E49" s="13">
        <f t="shared" si="7"/>
        <v>95.83383564671266</v>
      </c>
      <c r="F49" s="13">
        <f t="shared" si="8"/>
        <v>416.66666666666663</v>
      </c>
      <c r="G49" s="14">
        <f t="shared" si="0"/>
        <v>96154.01547033948</v>
      </c>
      <c r="H49" s="13"/>
      <c r="I49" s="13"/>
      <c r="J49" s="13"/>
      <c r="K49" s="13">
        <f t="shared" si="10"/>
        <v>14070.682137006172</v>
      </c>
      <c r="L49" s="13">
        <f t="shared" si="10"/>
        <v>3845.9845296604935</v>
      </c>
      <c r="M49" s="15">
        <f t="shared" si="2"/>
        <v>17916.666666666664</v>
      </c>
    </row>
    <row r="50" spans="1:13" ht="15">
      <c r="A50" s="34">
        <v>38200</v>
      </c>
      <c r="B50" s="11">
        <v>4</v>
      </c>
      <c r="C50" s="12" t="s">
        <v>17</v>
      </c>
      <c r="D50" s="13">
        <f t="shared" si="6"/>
        <v>320.5133849011316</v>
      </c>
      <c r="E50" s="13">
        <f t="shared" si="7"/>
        <v>96.15328176553504</v>
      </c>
      <c r="F50" s="13">
        <f t="shared" si="8"/>
        <v>416.66666666666663</v>
      </c>
      <c r="G50" s="14">
        <f t="shared" si="0"/>
        <v>96057.86218857394</v>
      </c>
      <c r="H50" s="13"/>
      <c r="I50" s="13"/>
      <c r="J50" s="13"/>
      <c r="K50" s="13">
        <f t="shared" si="10"/>
        <v>14391.195521907302</v>
      </c>
      <c r="L50" s="13">
        <f t="shared" si="10"/>
        <v>3942.1378114260287</v>
      </c>
      <c r="M50" s="15">
        <f t="shared" si="2"/>
        <v>18333.333333333332</v>
      </c>
    </row>
    <row r="51" spans="1:13" ht="15">
      <c r="A51" s="34">
        <v>38231</v>
      </c>
      <c r="B51" s="11">
        <v>4</v>
      </c>
      <c r="C51" s="12" t="s">
        <v>18</v>
      </c>
      <c r="D51" s="13">
        <f t="shared" si="6"/>
        <v>320.1928739619131</v>
      </c>
      <c r="E51" s="13">
        <f t="shared" si="7"/>
        <v>96.47379270475352</v>
      </c>
      <c r="F51" s="13">
        <f t="shared" si="8"/>
        <v>416.66666666666663</v>
      </c>
      <c r="G51" s="14">
        <f t="shared" si="0"/>
        <v>95961.38839586919</v>
      </c>
      <c r="H51" s="13"/>
      <c r="I51" s="13"/>
      <c r="J51" s="13"/>
      <c r="K51" s="13">
        <f t="shared" si="10"/>
        <v>14711.388395869215</v>
      </c>
      <c r="L51" s="13">
        <f t="shared" si="10"/>
        <v>4038.6116041307823</v>
      </c>
      <c r="M51" s="15">
        <f t="shared" si="2"/>
        <v>18749.999999999996</v>
      </c>
    </row>
    <row r="52" spans="1:13" ht="15">
      <c r="A52" s="34">
        <v>38261</v>
      </c>
      <c r="B52" s="11">
        <v>4</v>
      </c>
      <c r="C52" s="12" t="s">
        <v>19</v>
      </c>
      <c r="D52" s="13">
        <f t="shared" si="6"/>
        <v>319.8712946528973</v>
      </c>
      <c r="E52" s="13">
        <f t="shared" si="7"/>
        <v>96.79537201376934</v>
      </c>
      <c r="F52" s="13">
        <f t="shared" si="8"/>
        <v>416.66666666666663</v>
      </c>
      <c r="G52" s="14">
        <f t="shared" si="0"/>
        <v>95864.59302385541</v>
      </c>
      <c r="H52" s="13"/>
      <c r="I52" s="13"/>
      <c r="J52" s="13"/>
      <c r="K52" s="13">
        <f t="shared" si="10"/>
        <v>15031.259690522113</v>
      </c>
      <c r="L52" s="13">
        <f t="shared" si="10"/>
        <v>4135.406976144552</v>
      </c>
      <c r="M52" s="15">
        <f t="shared" si="2"/>
        <v>19166.666666666664</v>
      </c>
    </row>
    <row r="53" spans="1:13" ht="15">
      <c r="A53" s="34">
        <v>38292</v>
      </c>
      <c r="B53" s="11">
        <v>4</v>
      </c>
      <c r="C53" s="12" t="s">
        <v>20</v>
      </c>
      <c r="D53" s="13">
        <f t="shared" si="6"/>
        <v>319.5486434128514</v>
      </c>
      <c r="E53" s="13">
        <f t="shared" si="7"/>
        <v>97.11802325381524</v>
      </c>
      <c r="F53" s="13">
        <f t="shared" si="8"/>
        <v>416.66666666666663</v>
      </c>
      <c r="G53" s="14">
        <f t="shared" si="0"/>
        <v>95767.4750006016</v>
      </c>
      <c r="H53" s="13"/>
      <c r="I53" s="13"/>
      <c r="J53" s="13"/>
      <c r="K53" s="13">
        <f t="shared" si="10"/>
        <v>15350.808333934963</v>
      </c>
      <c r="L53" s="13">
        <f t="shared" si="10"/>
        <v>4232.524999398367</v>
      </c>
      <c r="M53" s="15">
        <f t="shared" si="2"/>
        <v>19583.33333333333</v>
      </c>
    </row>
    <row r="54" spans="1:13" ht="15">
      <c r="A54" s="34">
        <v>38322</v>
      </c>
      <c r="B54" s="11">
        <v>4</v>
      </c>
      <c r="C54" s="12" t="s">
        <v>21</v>
      </c>
      <c r="D54" s="13">
        <f t="shared" si="6"/>
        <v>319.224916668672</v>
      </c>
      <c r="E54" s="13">
        <f t="shared" si="7"/>
        <v>97.44174999799463</v>
      </c>
      <c r="F54" s="13">
        <f t="shared" si="8"/>
        <v>416.66666666666663</v>
      </c>
      <c r="G54" s="14">
        <f t="shared" si="0"/>
        <v>95670.0332506036</v>
      </c>
      <c r="H54" s="13">
        <f>SUM(D43:D54)</f>
        <v>3851.830113551419</v>
      </c>
      <c r="I54" s="13">
        <f>SUM(E43:E54)</f>
        <v>1148.1698864485807</v>
      </c>
      <c r="J54" s="13">
        <f>I54+H54</f>
        <v>5000</v>
      </c>
      <c r="K54" s="13">
        <f t="shared" si="10"/>
        <v>15670.033250603636</v>
      </c>
      <c r="L54" s="13">
        <f t="shared" si="10"/>
        <v>4329.966749396362</v>
      </c>
      <c r="M54" s="15">
        <f t="shared" si="2"/>
        <v>19999.999999999996</v>
      </c>
    </row>
    <row r="55" spans="1:13" ht="15">
      <c r="A55" s="34">
        <v>38353</v>
      </c>
      <c r="B55" s="4">
        <v>5</v>
      </c>
      <c r="C55" s="5" t="s">
        <v>10</v>
      </c>
      <c r="D55" s="6">
        <f t="shared" si="6"/>
        <v>318.90011083534534</v>
      </c>
      <c r="E55" s="6">
        <f t="shared" si="7"/>
        <v>97.76655583132128</v>
      </c>
      <c r="F55" s="6">
        <f t="shared" si="8"/>
        <v>416.66666666666663</v>
      </c>
      <c r="G55" s="7">
        <f t="shared" si="0"/>
        <v>95572.26669477229</v>
      </c>
      <c r="H55" s="6"/>
      <c r="I55" s="6"/>
      <c r="J55" s="6"/>
      <c r="K55" s="6">
        <f t="shared" si="10"/>
        <v>15988.933361438982</v>
      </c>
      <c r="L55" s="6">
        <f t="shared" si="10"/>
        <v>4427.733305227683</v>
      </c>
      <c r="M55" s="9">
        <f t="shared" si="2"/>
        <v>20416.666666666664</v>
      </c>
    </row>
    <row r="56" spans="1:13" ht="15">
      <c r="A56" s="34">
        <v>38384</v>
      </c>
      <c r="B56" s="4">
        <v>5</v>
      </c>
      <c r="C56" s="5" t="s">
        <v>11</v>
      </c>
      <c r="D56" s="6">
        <f t="shared" si="6"/>
        <v>318.57422231590766</v>
      </c>
      <c r="E56" s="6">
        <f t="shared" si="7"/>
        <v>98.09244435075897</v>
      </c>
      <c r="F56" s="6">
        <f t="shared" si="8"/>
        <v>416.66666666666663</v>
      </c>
      <c r="G56" s="7">
        <f t="shared" si="0"/>
        <v>95474.17425042154</v>
      </c>
      <c r="H56" s="6"/>
      <c r="I56" s="6"/>
      <c r="J56" s="6"/>
      <c r="K56" s="6">
        <f t="shared" si="10"/>
        <v>16307.507583754888</v>
      </c>
      <c r="L56" s="6">
        <f t="shared" si="10"/>
        <v>4525.825749578442</v>
      </c>
      <c r="M56" s="9">
        <f t="shared" si="2"/>
        <v>20833.33333333333</v>
      </c>
    </row>
    <row r="57" spans="1:13" ht="15">
      <c r="A57" s="34">
        <v>38412</v>
      </c>
      <c r="B57" s="4">
        <v>5</v>
      </c>
      <c r="C57" s="5" t="s">
        <v>12</v>
      </c>
      <c r="D57" s="6">
        <f t="shared" si="6"/>
        <v>318.2472475014051</v>
      </c>
      <c r="E57" s="6">
        <f t="shared" si="7"/>
        <v>98.4194191652615</v>
      </c>
      <c r="F57" s="6">
        <f t="shared" si="8"/>
        <v>416.66666666666663</v>
      </c>
      <c r="G57" s="7">
        <f t="shared" si="0"/>
        <v>95375.75483125627</v>
      </c>
      <c r="H57" s="6"/>
      <c r="I57" s="6"/>
      <c r="J57" s="6"/>
      <c r="K57" s="6">
        <f aca="true" t="shared" si="11" ref="K57:L72">K56+D57</f>
        <v>16625.754831256294</v>
      </c>
      <c r="L57" s="6">
        <f t="shared" si="11"/>
        <v>4624.245168743703</v>
      </c>
      <c r="M57" s="9">
        <f t="shared" si="2"/>
        <v>21249.999999999996</v>
      </c>
    </row>
    <row r="58" spans="1:13" ht="15">
      <c r="A58" s="34">
        <v>38443</v>
      </c>
      <c r="B58" s="4">
        <v>5</v>
      </c>
      <c r="C58" s="5" t="s">
        <v>13</v>
      </c>
      <c r="D58" s="6">
        <f t="shared" si="6"/>
        <v>317.9191827708542</v>
      </c>
      <c r="E58" s="6">
        <f t="shared" si="7"/>
        <v>98.74748389581242</v>
      </c>
      <c r="F58" s="6">
        <f t="shared" si="8"/>
        <v>416.66666666666663</v>
      </c>
      <c r="G58" s="7">
        <f t="shared" si="0"/>
        <v>95277.00734736046</v>
      </c>
      <c r="H58" s="6"/>
      <c r="I58" s="6"/>
      <c r="J58" s="6"/>
      <c r="K58" s="6">
        <f t="shared" si="11"/>
        <v>16943.674014027147</v>
      </c>
      <c r="L58" s="6">
        <f t="shared" si="11"/>
        <v>4722.992652639516</v>
      </c>
      <c r="M58" s="9">
        <f t="shared" si="2"/>
        <v>21666.666666666664</v>
      </c>
    </row>
    <row r="59" spans="1:13" ht="15">
      <c r="A59" s="34">
        <v>38473</v>
      </c>
      <c r="B59" s="4">
        <v>5</v>
      </c>
      <c r="C59" s="5" t="s">
        <v>14</v>
      </c>
      <c r="D59" s="6">
        <f t="shared" si="6"/>
        <v>317.5900244912015</v>
      </c>
      <c r="E59" s="6">
        <f t="shared" si="7"/>
        <v>99.07664217546511</v>
      </c>
      <c r="F59" s="6">
        <f t="shared" si="8"/>
        <v>416.66666666666663</v>
      </c>
      <c r="G59" s="7">
        <f t="shared" si="0"/>
        <v>95177.93070518499</v>
      </c>
      <c r="H59" s="6"/>
      <c r="I59" s="6"/>
      <c r="J59" s="6"/>
      <c r="K59" s="6">
        <f t="shared" si="11"/>
        <v>17261.264038518348</v>
      </c>
      <c r="L59" s="6">
        <f t="shared" si="11"/>
        <v>4822.069294814981</v>
      </c>
      <c r="M59" s="9">
        <f t="shared" si="2"/>
        <v>22083.33333333333</v>
      </c>
    </row>
    <row r="60" spans="1:13" ht="15">
      <c r="A60" s="34">
        <v>38504</v>
      </c>
      <c r="B60" s="4">
        <v>5</v>
      </c>
      <c r="C60" s="5" t="s">
        <v>15</v>
      </c>
      <c r="D60" s="6">
        <f t="shared" si="6"/>
        <v>317.2597690172833</v>
      </c>
      <c r="E60" s="6">
        <f t="shared" si="7"/>
        <v>99.40689764938332</v>
      </c>
      <c r="F60" s="6">
        <f t="shared" si="8"/>
        <v>416.66666666666663</v>
      </c>
      <c r="G60" s="7">
        <f t="shared" si="0"/>
        <v>95078.5238075356</v>
      </c>
      <c r="H60" s="6"/>
      <c r="I60" s="6"/>
      <c r="J60" s="6"/>
      <c r="K60" s="6">
        <f t="shared" si="11"/>
        <v>17578.523807535632</v>
      </c>
      <c r="L60" s="6">
        <f t="shared" si="11"/>
        <v>4921.476192464364</v>
      </c>
      <c r="M60" s="9">
        <f t="shared" si="2"/>
        <v>22499.999999999996</v>
      </c>
    </row>
    <row r="61" spans="1:13" ht="15">
      <c r="A61" s="34">
        <v>38534</v>
      </c>
      <c r="B61" s="4">
        <v>5</v>
      </c>
      <c r="C61" s="5" t="s">
        <v>16</v>
      </c>
      <c r="D61" s="6">
        <f t="shared" si="6"/>
        <v>316.92841269178535</v>
      </c>
      <c r="E61" s="6">
        <f t="shared" si="7"/>
        <v>99.73825397488127</v>
      </c>
      <c r="F61" s="6">
        <f t="shared" si="8"/>
        <v>416.66666666666663</v>
      </c>
      <c r="G61" s="7">
        <f t="shared" si="0"/>
        <v>94978.78555356072</v>
      </c>
      <c r="H61" s="6"/>
      <c r="I61" s="6"/>
      <c r="J61" s="6"/>
      <c r="K61" s="6">
        <f t="shared" si="11"/>
        <v>17895.452220227417</v>
      </c>
      <c r="L61" s="6">
        <f t="shared" si="11"/>
        <v>5021.214446439246</v>
      </c>
      <c r="M61" s="9">
        <f t="shared" si="2"/>
        <v>22916.666666666664</v>
      </c>
    </row>
    <row r="62" spans="1:13" ht="15">
      <c r="A62" s="34">
        <v>38565</v>
      </c>
      <c r="B62" s="4">
        <v>5</v>
      </c>
      <c r="C62" s="5" t="s">
        <v>17</v>
      </c>
      <c r="D62" s="6">
        <f t="shared" si="6"/>
        <v>316.5959518452024</v>
      </c>
      <c r="E62" s="6">
        <f t="shared" si="7"/>
        <v>100.07071482146421</v>
      </c>
      <c r="F62" s="6">
        <f t="shared" si="8"/>
        <v>416.66666666666663</v>
      </c>
      <c r="G62" s="7">
        <f t="shared" si="0"/>
        <v>94878.71483873925</v>
      </c>
      <c r="H62" s="6"/>
      <c r="I62" s="6"/>
      <c r="J62" s="6"/>
      <c r="K62" s="6">
        <f t="shared" si="11"/>
        <v>18212.04817207262</v>
      </c>
      <c r="L62" s="6">
        <f t="shared" si="11"/>
        <v>5121.28516126071</v>
      </c>
      <c r="M62" s="9">
        <f t="shared" si="2"/>
        <v>23333.33333333333</v>
      </c>
    </row>
    <row r="63" spans="1:13" ht="15">
      <c r="A63" s="34">
        <v>38596</v>
      </c>
      <c r="B63" s="4">
        <v>5</v>
      </c>
      <c r="C63" s="5" t="s">
        <v>18</v>
      </c>
      <c r="D63" s="6">
        <f t="shared" si="6"/>
        <v>316.2623827957975</v>
      </c>
      <c r="E63" s="6">
        <f t="shared" si="7"/>
        <v>100.40428387086911</v>
      </c>
      <c r="F63" s="6">
        <f t="shared" si="8"/>
        <v>416.66666666666663</v>
      </c>
      <c r="G63" s="7">
        <f t="shared" si="0"/>
        <v>94778.31055486838</v>
      </c>
      <c r="H63" s="6"/>
      <c r="I63" s="6"/>
      <c r="J63" s="6"/>
      <c r="K63" s="6">
        <f t="shared" si="11"/>
        <v>18528.310554868418</v>
      </c>
      <c r="L63" s="6">
        <f t="shared" si="11"/>
        <v>5221.689445131579</v>
      </c>
      <c r="M63" s="9">
        <f t="shared" si="2"/>
        <v>23749.999999999996</v>
      </c>
    </row>
    <row r="64" spans="1:13" ht="15">
      <c r="A64" s="34">
        <v>38626</v>
      </c>
      <c r="B64" s="4">
        <v>5</v>
      </c>
      <c r="C64" s="5" t="s">
        <v>19</v>
      </c>
      <c r="D64" s="6">
        <f t="shared" si="6"/>
        <v>315.9277018495613</v>
      </c>
      <c r="E64" s="6">
        <f t="shared" si="7"/>
        <v>100.73896481710534</v>
      </c>
      <c r="F64" s="6">
        <f t="shared" si="8"/>
        <v>416.66666666666663</v>
      </c>
      <c r="G64" s="7">
        <f t="shared" si="0"/>
        <v>94677.57159005127</v>
      </c>
      <c r="H64" s="6"/>
      <c r="I64" s="6"/>
      <c r="J64" s="6"/>
      <c r="K64" s="6">
        <f t="shared" si="11"/>
        <v>18844.238256717977</v>
      </c>
      <c r="L64" s="6">
        <f t="shared" si="11"/>
        <v>5322.428409948685</v>
      </c>
      <c r="M64" s="9">
        <f t="shared" si="2"/>
        <v>24166.666666666664</v>
      </c>
    </row>
    <row r="65" spans="1:13" ht="15">
      <c r="A65" s="34">
        <v>38657</v>
      </c>
      <c r="B65" s="4">
        <v>5</v>
      </c>
      <c r="C65" s="5" t="s">
        <v>20</v>
      </c>
      <c r="D65" s="6">
        <f t="shared" si="6"/>
        <v>315.59190530017094</v>
      </c>
      <c r="E65" s="6">
        <f t="shared" si="7"/>
        <v>101.0747613664957</v>
      </c>
      <c r="F65" s="6">
        <f t="shared" si="8"/>
        <v>416.66666666666663</v>
      </c>
      <c r="G65" s="7">
        <f t="shared" si="0"/>
        <v>94576.49682868477</v>
      </c>
      <c r="H65" s="6"/>
      <c r="I65" s="6"/>
      <c r="J65" s="6"/>
      <c r="K65" s="6">
        <f t="shared" si="11"/>
        <v>19159.83016201815</v>
      </c>
      <c r="L65" s="6">
        <f t="shared" si="11"/>
        <v>5423.50317131518</v>
      </c>
      <c r="M65" s="9">
        <f t="shared" si="2"/>
        <v>24583.33333333333</v>
      </c>
    </row>
    <row r="66" spans="1:13" ht="15">
      <c r="A66" s="34">
        <v>38687</v>
      </c>
      <c r="B66" s="4">
        <v>5</v>
      </c>
      <c r="C66" s="5" t="s">
        <v>21</v>
      </c>
      <c r="D66" s="6">
        <f t="shared" si="6"/>
        <v>315.2549894289493</v>
      </c>
      <c r="E66" s="6">
        <f t="shared" si="7"/>
        <v>101.41167723771736</v>
      </c>
      <c r="F66" s="6">
        <f t="shared" si="8"/>
        <v>416.66666666666663</v>
      </c>
      <c r="G66" s="7">
        <f t="shared" si="0"/>
        <v>94475.08515144706</v>
      </c>
      <c r="H66" s="6">
        <f>SUM(D55:D66)</f>
        <v>3805.0519008434635</v>
      </c>
      <c r="I66" s="6">
        <f>SUM(E55:E66)</f>
        <v>1194.9480991565356</v>
      </c>
      <c r="J66" s="6">
        <f>I66+H66</f>
        <v>4999.999999999999</v>
      </c>
      <c r="K66" s="6">
        <f t="shared" si="11"/>
        <v>19475.085151447096</v>
      </c>
      <c r="L66" s="6">
        <f t="shared" si="11"/>
        <v>5524.914848552898</v>
      </c>
      <c r="M66" s="9">
        <f t="shared" si="2"/>
        <v>24999.999999999993</v>
      </c>
    </row>
    <row r="67" spans="1:13" ht="15">
      <c r="A67" s="34">
        <v>38718</v>
      </c>
      <c r="B67" s="11">
        <v>6</v>
      </c>
      <c r="C67" s="12" t="s">
        <v>10</v>
      </c>
      <c r="D67" s="13">
        <f t="shared" si="6"/>
        <v>314.91695050482355</v>
      </c>
      <c r="E67" s="13">
        <f t="shared" si="7"/>
        <v>101.74971616184308</v>
      </c>
      <c r="F67" s="13">
        <f t="shared" si="8"/>
        <v>416.66666666666663</v>
      </c>
      <c r="G67" s="14">
        <f t="shared" si="0"/>
        <v>94373.33543528522</v>
      </c>
      <c r="H67" s="13"/>
      <c r="I67" s="13"/>
      <c r="J67" s="13"/>
      <c r="K67" s="13">
        <f t="shared" si="11"/>
        <v>19790.00210195192</v>
      </c>
      <c r="L67" s="13">
        <f t="shared" si="11"/>
        <v>5626.664564714741</v>
      </c>
      <c r="M67" s="15">
        <f t="shared" si="2"/>
        <v>25416.66666666666</v>
      </c>
    </row>
    <row r="68" spans="1:13" ht="15">
      <c r="A68" s="34">
        <v>38749</v>
      </c>
      <c r="B68" s="11">
        <v>6</v>
      </c>
      <c r="C68" s="12" t="s">
        <v>11</v>
      </c>
      <c r="D68" s="13">
        <f t="shared" si="6"/>
        <v>314.57778478428406</v>
      </c>
      <c r="E68" s="13">
        <f t="shared" si="7"/>
        <v>102.08888188238257</v>
      </c>
      <c r="F68" s="13">
        <f t="shared" si="8"/>
        <v>416.66666666666663</v>
      </c>
      <c r="G68" s="14">
        <f t="shared" si="0"/>
        <v>94271.24655340283</v>
      </c>
      <c r="H68" s="13"/>
      <c r="I68" s="13"/>
      <c r="J68" s="13"/>
      <c r="K68" s="13">
        <f t="shared" si="11"/>
        <v>20104.579886736203</v>
      </c>
      <c r="L68" s="13">
        <f t="shared" si="11"/>
        <v>5728.753446597123</v>
      </c>
      <c r="M68" s="15">
        <f t="shared" si="2"/>
        <v>25833.333333333325</v>
      </c>
    </row>
    <row r="69" spans="1:13" ht="15">
      <c r="A69" s="34">
        <v>38777</v>
      </c>
      <c r="B69" s="11">
        <v>6</v>
      </c>
      <c r="C69" s="12" t="s">
        <v>12</v>
      </c>
      <c r="D69" s="13">
        <f t="shared" si="6"/>
        <v>314.23748851134275</v>
      </c>
      <c r="E69" s="13">
        <f t="shared" si="7"/>
        <v>102.42917815532388</v>
      </c>
      <c r="F69" s="13">
        <f t="shared" si="8"/>
        <v>416.66666666666663</v>
      </c>
      <c r="G69" s="14">
        <f t="shared" si="0"/>
        <v>94168.81737524751</v>
      </c>
      <c r="H69" s="13"/>
      <c r="I69" s="13"/>
      <c r="J69" s="13"/>
      <c r="K69" s="13">
        <f t="shared" si="11"/>
        <v>20418.817375247545</v>
      </c>
      <c r="L69" s="13">
        <f t="shared" si="11"/>
        <v>5831.182624752447</v>
      </c>
      <c r="M69" s="15">
        <f t="shared" si="2"/>
        <v>26249.999999999993</v>
      </c>
    </row>
    <row r="70" spans="1:13" ht="15">
      <c r="A70" s="34">
        <v>38808</v>
      </c>
      <c r="B70" s="11">
        <v>6</v>
      </c>
      <c r="C70" s="12" t="s">
        <v>13</v>
      </c>
      <c r="D70" s="13">
        <f t="shared" si="6"/>
        <v>313.8960579174917</v>
      </c>
      <c r="E70" s="13">
        <f t="shared" si="7"/>
        <v>102.77060874917493</v>
      </c>
      <c r="F70" s="13">
        <f t="shared" si="8"/>
        <v>416.66666666666663</v>
      </c>
      <c r="G70" s="14">
        <f t="shared" si="0"/>
        <v>94066.04676649834</v>
      </c>
      <c r="H70" s="13"/>
      <c r="I70" s="13"/>
      <c r="J70" s="13"/>
      <c r="K70" s="13">
        <f t="shared" si="11"/>
        <v>20732.713433165038</v>
      </c>
      <c r="L70" s="13">
        <f t="shared" si="11"/>
        <v>5933.953233501622</v>
      </c>
      <c r="M70" s="15">
        <f t="shared" si="2"/>
        <v>26666.66666666666</v>
      </c>
    </row>
    <row r="71" spans="1:13" ht="15">
      <c r="A71" s="34">
        <v>38838</v>
      </c>
      <c r="B71" s="11">
        <v>6</v>
      </c>
      <c r="C71" s="12" t="s">
        <v>14</v>
      </c>
      <c r="D71" s="13">
        <f t="shared" si="6"/>
        <v>313.55348922166115</v>
      </c>
      <c r="E71" s="13">
        <f t="shared" si="7"/>
        <v>103.11317744500548</v>
      </c>
      <c r="F71" s="13">
        <f t="shared" si="8"/>
        <v>416.66666666666663</v>
      </c>
      <c r="G71" s="14">
        <f t="shared" si="0"/>
        <v>93962.93358905334</v>
      </c>
      <c r="H71" s="13"/>
      <c r="I71" s="13"/>
      <c r="J71" s="13"/>
      <c r="K71" s="13">
        <f t="shared" si="11"/>
        <v>21046.266922386698</v>
      </c>
      <c r="L71" s="13">
        <f t="shared" si="11"/>
        <v>6037.066410946627</v>
      </c>
      <c r="M71" s="15">
        <f t="shared" si="2"/>
        <v>27083.333333333325</v>
      </c>
    </row>
    <row r="72" spans="1:13" ht="15">
      <c r="A72" s="34">
        <v>38869</v>
      </c>
      <c r="B72" s="11">
        <v>6</v>
      </c>
      <c r="C72" s="12" t="s">
        <v>15</v>
      </c>
      <c r="D72" s="13">
        <f t="shared" si="6"/>
        <v>313.2097786301778</v>
      </c>
      <c r="E72" s="13">
        <f t="shared" si="7"/>
        <v>103.4568880364888</v>
      </c>
      <c r="F72" s="13">
        <f t="shared" si="8"/>
        <v>416.66666666666663</v>
      </c>
      <c r="G72" s="14">
        <f t="shared" si="0"/>
        <v>93859.47670101686</v>
      </c>
      <c r="H72" s="13"/>
      <c r="I72" s="13"/>
      <c r="J72" s="13"/>
      <c r="K72" s="13">
        <f t="shared" si="11"/>
        <v>21359.476701016876</v>
      </c>
      <c r="L72" s="13">
        <f t="shared" si="11"/>
        <v>6140.523298983116</v>
      </c>
      <c r="M72" s="15">
        <f t="shared" si="2"/>
        <v>27499.999999999993</v>
      </c>
    </row>
    <row r="73" spans="1:13" ht="15">
      <c r="A73" s="34">
        <v>38899</v>
      </c>
      <c r="B73" s="11">
        <v>6</v>
      </c>
      <c r="C73" s="12" t="s">
        <v>16</v>
      </c>
      <c r="D73" s="13">
        <f t="shared" si="6"/>
        <v>312.8649223367228</v>
      </c>
      <c r="E73" s="13">
        <f t="shared" si="7"/>
        <v>103.8017443299438</v>
      </c>
      <c r="F73" s="13">
        <f t="shared" si="8"/>
        <v>416.66666666666663</v>
      </c>
      <c r="G73" s="14">
        <f aca="true" t="shared" si="12" ref="G73:G136">IF(G72-E73&gt;0,G72-E73,0)</f>
        <v>93755.67495668691</v>
      </c>
      <c r="H73" s="13"/>
      <c r="I73" s="13"/>
      <c r="J73" s="13"/>
      <c r="K73" s="13">
        <f aca="true" t="shared" si="13" ref="K73:L88">K72+D73</f>
        <v>21672.341623353597</v>
      </c>
      <c r="L73" s="13">
        <f t="shared" si="13"/>
        <v>6244.32504331306</v>
      </c>
      <c r="M73" s="15">
        <f aca="true" t="shared" si="14" ref="M73:M136">L73+K73</f>
        <v>27916.666666666657</v>
      </c>
    </row>
    <row r="74" spans="1:13" ht="15">
      <c r="A74" s="34">
        <v>38930</v>
      </c>
      <c r="B74" s="11">
        <v>6</v>
      </c>
      <c r="C74" s="12" t="s">
        <v>17</v>
      </c>
      <c r="D74" s="13">
        <f t="shared" si="6"/>
        <v>312.5189165222897</v>
      </c>
      <c r="E74" s="13">
        <f t="shared" si="7"/>
        <v>104.14775014437691</v>
      </c>
      <c r="F74" s="13">
        <f t="shared" si="8"/>
        <v>416.66666666666663</v>
      </c>
      <c r="G74" s="14">
        <f t="shared" si="12"/>
        <v>93651.52720654254</v>
      </c>
      <c r="H74" s="13"/>
      <c r="I74" s="13"/>
      <c r="J74" s="13"/>
      <c r="K74" s="13">
        <f t="shared" si="13"/>
        <v>21984.86053987589</v>
      </c>
      <c r="L74" s="13">
        <f t="shared" si="13"/>
        <v>6348.472793457437</v>
      </c>
      <c r="M74" s="15">
        <f t="shared" si="14"/>
        <v>28333.333333333325</v>
      </c>
    </row>
    <row r="75" spans="1:13" ht="15">
      <c r="A75" s="34">
        <v>38961</v>
      </c>
      <c r="B75" s="11">
        <v>6</v>
      </c>
      <c r="C75" s="12" t="s">
        <v>18</v>
      </c>
      <c r="D75" s="13">
        <f t="shared" si="6"/>
        <v>312.1717573551418</v>
      </c>
      <c r="E75" s="13">
        <f t="shared" si="7"/>
        <v>104.49490931152485</v>
      </c>
      <c r="F75" s="13">
        <f t="shared" si="8"/>
        <v>416.66666666666663</v>
      </c>
      <c r="G75" s="14">
        <f t="shared" si="12"/>
        <v>93547.03229723101</v>
      </c>
      <c r="H75" s="13"/>
      <c r="I75" s="13"/>
      <c r="J75" s="13"/>
      <c r="K75" s="13">
        <f t="shared" si="13"/>
        <v>22297.03229723103</v>
      </c>
      <c r="L75" s="13">
        <f t="shared" si="13"/>
        <v>6452.967702768961</v>
      </c>
      <c r="M75" s="15">
        <f t="shared" si="14"/>
        <v>28749.999999999993</v>
      </c>
    </row>
    <row r="76" spans="1:13" ht="15">
      <c r="A76" s="34">
        <v>38991</v>
      </c>
      <c r="B76" s="11">
        <v>6</v>
      </c>
      <c r="C76" s="12" t="s">
        <v>19</v>
      </c>
      <c r="D76" s="13">
        <f t="shared" si="6"/>
        <v>311.82344099077005</v>
      </c>
      <c r="E76" s="13">
        <f t="shared" si="7"/>
        <v>104.84322567589658</v>
      </c>
      <c r="F76" s="13">
        <f t="shared" si="8"/>
        <v>416.66666666666663</v>
      </c>
      <c r="G76" s="14">
        <f t="shared" si="12"/>
        <v>93442.18907155511</v>
      </c>
      <c r="H76" s="13"/>
      <c r="I76" s="13"/>
      <c r="J76" s="13"/>
      <c r="K76" s="13">
        <f t="shared" si="13"/>
        <v>22608.855738221802</v>
      </c>
      <c r="L76" s="13">
        <f t="shared" si="13"/>
        <v>6557.810928444858</v>
      </c>
      <c r="M76" s="15">
        <f t="shared" si="14"/>
        <v>29166.66666666666</v>
      </c>
    </row>
    <row r="77" spans="1:13" ht="15">
      <c r="A77" s="34">
        <v>39022</v>
      </c>
      <c r="B77" s="11">
        <v>6</v>
      </c>
      <c r="C77" s="12" t="s">
        <v>20</v>
      </c>
      <c r="D77" s="13">
        <f t="shared" si="6"/>
        <v>311.4739635718504</v>
      </c>
      <c r="E77" s="13">
        <f t="shared" si="7"/>
        <v>105.19270309481624</v>
      </c>
      <c r="F77" s="13">
        <f t="shared" si="8"/>
        <v>416.66666666666663</v>
      </c>
      <c r="G77" s="14">
        <f t="shared" si="12"/>
        <v>93336.9963684603</v>
      </c>
      <c r="H77" s="13"/>
      <c r="I77" s="13"/>
      <c r="J77" s="13"/>
      <c r="K77" s="13">
        <f t="shared" si="13"/>
        <v>22920.329701793653</v>
      </c>
      <c r="L77" s="13">
        <f t="shared" si="13"/>
        <v>6663.003631539675</v>
      </c>
      <c r="M77" s="15">
        <f t="shared" si="14"/>
        <v>29583.33333333333</v>
      </c>
    </row>
    <row r="78" spans="1:13" ht="15">
      <c r="A78" s="34">
        <v>39052</v>
      </c>
      <c r="B78" s="11">
        <v>6</v>
      </c>
      <c r="C78" s="12" t="s">
        <v>21</v>
      </c>
      <c r="D78" s="13">
        <f t="shared" si="6"/>
        <v>311.123321228201</v>
      </c>
      <c r="E78" s="13">
        <f t="shared" si="7"/>
        <v>105.54334543846562</v>
      </c>
      <c r="F78" s="13">
        <f t="shared" si="8"/>
        <v>416.66666666666663</v>
      </c>
      <c r="G78" s="14">
        <f t="shared" si="12"/>
        <v>93231.45302302184</v>
      </c>
      <c r="H78" s="13">
        <f>SUM(D67:D78)</f>
        <v>3756.367871574757</v>
      </c>
      <c r="I78" s="13">
        <f>SUM(E67:E78)</f>
        <v>1243.6321284252426</v>
      </c>
      <c r="J78" s="13">
        <f>I78+H78</f>
        <v>5000</v>
      </c>
      <c r="K78" s="13">
        <f t="shared" si="13"/>
        <v>23231.453023021855</v>
      </c>
      <c r="L78" s="13">
        <f t="shared" si="13"/>
        <v>6768.54697697814</v>
      </c>
      <c r="M78" s="15">
        <f t="shared" si="14"/>
        <v>29999.999999999996</v>
      </c>
    </row>
    <row r="79" spans="1:13" ht="15">
      <c r="A79" s="34">
        <v>39083</v>
      </c>
      <c r="B79" s="4">
        <v>7</v>
      </c>
      <c r="C79" s="5" t="s">
        <v>10</v>
      </c>
      <c r="D79" s="6">
        <f t="shared" si="6"/>
        <v>310.77151007673945</v>
      </c>
      <c r="E79" s="6">
        <f t="shared" si="7"/>
        <v>105.89515658992718</v>
      </c>
      <c r="F79" s="6">
        <f t="shared" si="8"/>
        <v>416.66666666666663</v>
      </c>
      <c r="G79" s="7">
        <f t="shared" si="12"/>
        <v>93125.5578664319</v>
      </c>
      <c r="H79" s="6"/>
      <c r="I79" s="6"/>
      <c r="J79" s="6"/>
      <c r="K79" s="6">
        <f t="shared" si="13"/>
        <v>23542.224533098593</v>
      </c>
      <c r="L79" s="6">
        <f t="shared" si="13"/>
        <v>6874.442133568067</v>
      </c>
      <c r="M79" s="9">
        <f t="shared" si="14"/>
        <v>30416.66666666666</v>
      </c>
    </row>
    <row r="80" spans="1:13" ht="15">
      <c r="A80" s="34">
        <v>39114</v>
      </c>
      <c r="B80" s="4">
        <v>7</v>
      </c>
      <c r="C80" s="5" t="s">
        <v>11</v>
      </c>
      <c r="D80" s="6">
        <f t="shared" si="6"/>
        <v>310.41852622143966</v>
      </c>
      <c r="E80" s="6">
        <f t="shared" si="7"/>
        <v>106.24814044522697</v>
      </c>
      <c r="F80" s="6">
        <f t="shared" si="8"/>
        <v>416.66666666666663</v>
      </c>
      <c r="G80" s="7">
        <f t="shared" si="12"/>
        <v>93019.30972598668</v>
      </c>
      <c r="H80" s="6"/>
      <c r="I80" s="6"/>
      <c r="J80" s="6"/>
      <c r="K80" s="6">
        <f t="shared" si="13"/>
        <v>23852.643059320035</v>
      </c>
      <c r="L80" s="6">
        <f t="shared" si="13"/>
        <v>6980.690274013295</v>
      </c>
      <c r="M80" s="9">
        <f t="shared" si="14"/>
        <v>30833.33333333333</v>
      </c>
    </row>
    <row r="81" spans="1:13" ht="15">
      <c r="A81" s="34">
        <v>39142</v>
      </c>
      <c r="B81" s="4">
        <v>7</v>
      </c>
      <c r="C81" s="5" t="s">
        <v>12</v>
      </c>
      <c r="D81" s="6">
        <f t="shared" si="6"/>
        <v>310.06436575328894</v>
      </c>
      <c r="E81" s="6">
        <f t="shared" si="7"/>
        <v>106.60230091337769</v>
      </c>
      <c r="F81" s="6">
        <f t="shared" si="8"/>
        <v>416.66666666666663</v>
      </c>
      <c r="G81" s="7">
        <f t="shared" si="12"/>
        <v>92912.7074250733</v>
      </c>
      <c r="H81" s="6"/>
      <c r="I81" s="6"/>
      <c r="J81" s="6"/>
      <c r="K81" s="6">
        <f t="shared" si="13"/>
        <v>24162.707425073324</v>
      </c>
      <c r="L81" s="6">
        <f t="shared" si="13"/>
        <v>7087.292574926672</v>
      </c>
      <c r="M81" s="9">
        <f t="shared" si="14"/>
        <v>31249.999999999996</v>
      </c>
    </row>
    <row r="82" spans="1:13" ht="15">
      <c r="A82" s="34">
        <v>39173</v>
      </c>
      <c r="B82" s="4">
        <v>7</v>
      </c>
      <c r="C82" s="5" t="s">
        <v>13</v>
      </c>
      <c r="D82" s="6">
        <f aca="true" t="shared" si="15" ref="D82:D145">IF(G81-F81&lt;0,0,G81*$D$5/100/12)</f>
        <v>309.70902475024434</v>
      </c>
      <c r="E82" s="6">
        <f aca="true" t="shared" si="16" ref="E82:E145">IF(G81-F81&lt;0,G81,F81-D82)</f>
        <v>106.95764191642229</v>
      </c>
      <c r="F82" s="6">
        <f aca="true" t="shared" si="17" ref="F82:F145">E82+D82</f>
        <v>416.66666666666663</v>
      </c>
      <c r="G82" s="7">
        <f t="shared" si="12"/>
        <v>92805.74978315688</v>
      </c>
      <c r="H82" s="6"/>
      <c r="I82" s="6"/>
      <c r="J82" s="6"/>
      <c r="K82" s="6">
        <f t="shared" si="13"/>
        <v>24472.41644982357</v>
      </c>
      <c r="L82" s="6">
        <f t="shared" si="13"/>
        <v>7194.250216843095</v>
      </c>
      <c r="M82" s="9">
        <f t="shared" si="14"/>
        <v>31666.666666666664</v>
      </c>
    </row>
    <row r="83" spans="1:13" ht="15">
      <c r="A83" s="34">
        <v>39203</v>
      </c>
      <c r="B83" s="4">
        <v>7</v>
      </c>
      <c r="C83" s="5" t="s">
        <v>14</v>
      </c>
      <c r="D83" s="6">
        <f t="shared" si="15"/>
        <v>309.35249927718957</v>
      </c>
      <c r="E83" s="6">
        <f t="shared" si="16"/>
        <v>107.31416738947706</v>
      </c>
      <c r="F83" s="6">
        <f t="shared" si="17"/>
        <v>416.66666666666663</v>
      </c>
      <c r="G83" s="7">
        <f t="shared" si="12"/>
        <v>92698.4356157674</v>
      </c>
      <c r="H83" s="6"/>
      <c r="I83" s="6"/>
      <c r="J83" s="6"/>
      <c r="K83" s="6">
        <f t="shared" si="13"/>
        <v>24781.76894910076</v>
      </c>
      <c r="L83" s="6">
        <f t="shared" si="13"/>
        <v>7301.564384232572</v>
      </c>
      <c r="M83" s="9">
        <f t="shared" si="14"/>
        <v>32083.33333333333</v>
      </c>
    </row>
    <row r="84" spans="1:13" ht="15">
      <c r="A84" s="34">
        <v>39234</v>
      </c>
      <c r="B84" s="4">
        <v>7</v>
      </c>
      <c r="C84" s="5" t="s">
        <v>15</v>
      </c>
      <c r="D84" s="6">
        <f t="shared" si="15"/>
        <v>308.99478538589136</v>
      </c>
      <c r="E84" s="6">
        <f t="shared" si="16"/>
        <v>107.67188128077527</v>
      </c>
      <c r="F84" s="6">
        <f t="shared" si="17"/>
        <v>416.66666666666663</v>
      </c>
      <c r="G84" s="7">
        <f t="shared" si="12"/>
        <v>92590.76373448662</v>
      </c>
      <c r="H84" s="6"/>
      <c r="I84" s="6"/>
      <c r="J84" s="6"/>
      <c r="K84" s="6">
        <f t="shared" si="13"/>
        <v>25090.76373448665</v>
      </c>
      <c r="L84" s="6">
        <f t="shared" si="13"/>
        <v>7409.236265513347</v>
      </c>
      <c r="M84" s="9">
        <f t="shared" si="14"/>
        <v>32499.999999999996</v>
      </c>
    </row>
    <row r="85" spans="1:13" ht="15">
      <c r="A85" s="34">
        <v>39264</v>
      </c>
      <c r="B85" s="4">
        <v>7</v>
      </c>
      <c r="C85" s="5" t="s">
        <v>16</v>
      </c>
      <c r="D85" s="6">
        <f t="shared" si="15"/>
        <v>308.6358791149554</v>
      </c>
      <c r="E85" s="6">
        <f t="shared" si="16"/>
        <v>108.03078755171123</v>
      </c>
      <c r="F85" s="6">
        <f t="shared" si="17"/>
        <v>416.66666666666663</v>
      </c>
      <c r="G85" s="7">
        <f t="shared" si="12"/>
        <v>92482.7329469349</v>
      </c>
      <c r="H85" s="6"/>
      <c r="I85" s="6"/>
      <c r="J85" s="6"/>
      <c r="K85" s="6">
        <f t="shared" si="13"/>
        <v>25399.399613601603</v>
      </c>
      <c r="L85" s="6">
        <f t="shared" si="13"/>
        <v>7517.267053065058</v>
      </c>
      <c r="M85" s="9">
        <f t="shared" si="14"/>
        <v>32916.66666666666</v>
      </c>
    </row>
    <row r="86" spans="1:13" ht="15">
      <c r="A86" s="34">
        <v>39295</v>
      </c>
      <c r="B86" s="4">
        <v>7</v>
      </c>
      <c r="C86" s="5" t="s">
        <v>17</v>
      </c>
      <c r="D86" s="6">
        <f t="shared" si="15"/>
        <v>308.275776489783</v>
      </c>
      <c r="E86" s="6">
        <f t="shared" si="16"/>
        <v>108.3908901768836</v>
      </c>
      <c r="F86" s="6">
        <f t="shared" si="17"/>
        <v>416.66666666666663</v>
      </c>
      <c r="G86" s="7">
        <f t="shared" si="12"/>
        <v>92374.34205675802</v>
      </c>
      <c r="H86" s="6"/>
      <c r="I86" s="6"/>
      <c r="J86" s="6"/>
      <c r="K86" s="6">
        <f t="shared" si="13"/>
        <v>25707.675390091386</v>
      </c>
      <c r="L86" s="6">
        <f t="shared" si="13"/>
        <v>7625.657943241941</v>
      </c>
      <c r="M86" s="9">
        <f t="shared" si="14"/>
        <v>33333.33333333333</v>
      </c>
    </row>
    <row r="87" spans="1:13" ht="15">
      <c r="A87" s="34">
        <v>39326</v>
      </c>
      <c r="B87" s="4">
        <v>7</v>
      </c>
      <c r="C87" s="5" t="s">
        <v>18</v>
      </c>
      <c r="D87" s="6">
        <f t="shared" si="15"/>
        <v>307.91447352252675</v>
      </c>
      <c r="E87" s="6">
        <f t="shared" si="16"/>
        <v>108.75219314413988</v>
      </c>
      <c r="F87" s="6">
        <f t="shared" si="17"/>
        <v>416.66666666666663</v>
      </c>
      <c r="G87" s="7">
        <f t="shared" si="12"/>
        <v>92265.58986361387</v>
      </c>
      <c r="H87" s="6"/>
      <c r="I87" s="6"/>
      <c r="J87" s="6"/>
      <c r="K87" s="6">
        <f t="shared" si="13"/>
        <v>26015.589863613914</v>
      </c>
      <c r="L87" s="6">
        <f t="shared" si="13"/>
        <v>7734.410136386081</v>
      </c>
      <c r="M87" s="9">
        <f t="shared" si="14"/>
        <v>33749.99999999999</v>
      </c>
    </row>
    <row r="88" spans="1:13" ht="15">
      <c r="A88" s="34">
        <v>39356</v>
      </c>
      <c r="B88" s="4">
        <v>7</v>
      </c>
      <c r="C88" s="5" t="s">
        <v>19</v>
      </c>
      <c r="D88" s="6">
        <f t="shared" si="15"/>
        <v>307.55196621204624</v>
      </c>
      <c r="E88" s="6">
        <f t="shared" si="16"/>
        <v>109.11470045462039</v>
      </c>
      <c r="F88" s="6">
        <f t="shared" si="17"/>
        <v>416.66666666666663</v>
      </c>
      <c r="G88" s="7">
        <f t="shared" si="12"/>
        <v>92156.47516315925</v>
      </c>
      <c r="H88" s="6"/>
      <c r="I88" s="6"/>
      <c r="J88" s="6"/>
      <c r="K88" s="6">
        <f t="shared" si="13"/>
        <v>26323.14182982596</v>
      </c>
      <c r="L88" s="6">
        <f t="shared" si="13"/>
        <v>7843.524836840701</v>
      </c>
      <c r="M88" s="9">
        <f t="shared" si="14"/>
        <v>34166.66666666666</v>
      </c>
    </row>
    <row r="89" spans="1:13" ht="15">
      <c r="A89" s="34">
        <v>39387</v>
      </c>
      <c r="B89" s="4">
        <v>7</v>
      </c>
      <c r="C89" s="5" t="s">
        <v>20</v>
      </c>
      <c r="D89" s="6">
        <f t="shared" si="15"/>
        <v>307.18825054386417</v>
      </c>
      <c r="E89" s="6">
        <f t="shared" si="16"/>
        <v>109.47841612280246</v>
      </c>
      <c r="F89" s="6">
        <f t="shared" si="17"/>
        <v>416.66666666666663</v>
      </c>
      <c r="G89" s="7">
        <f t="shared" si="12"/>
        <v>92046.99674703645</v>
      </c>
      <c r="H89" s="6"/>
      <c r="I89" s="6"/>
      <c r="J89" s="6"/>
      <c r="K89" s="6">
        <f aca="true" t="shared" si="18" ref="K89:L104">K88+D89</f>
        <v>26630.330080369822</v>
      </c>
      <c r="L89" s="6">
        <f t="shared" si="18"/>
        <v>7953.003252963504</v>
      </c>
      <c r="M89" s="9">
        <f t="shared" si="14"/>
        <v>34583.33333333333</v>
      </c>
    </row>
    <row r="90" spans="1:13" ht="15">
      <c r="A90" s="34">
        <v>39417</v>
      </c>
      <c r="B90" s="4">
        <v>7</v>
      </c>
      <c r="C90" s="5" t="s">
        <v>21</v>
      </c>
      <c r="D90" s="6">
        <f t="shared" si="15"/>
        <v>306.8233224901215</v>
      </c>
      <c r="E90" s="6">
        <f t="shared" si="16"/>
        <v>109.84334417654514</v>
      </c>
      <c r="F90" s="6">
        <f t="shared" si="17"/>
        <v>416.66666666666663</v>
      </c>
      <c r="G90" s="7">
        <f t="shared" si="12"/>
        <v>91937.1534028599</v>
      </c>
      <c r="H90" s="6">
        <f>SUM(D79:D90)</f>
        <v>3705.7003798380906</v>
      </c>
      <c r="I90" s="6">
        <f>SUM(E79:E90)</f>
        <v>1294.2996201619092</v>
      </c>
      <c r="J90" s="6">
        <f>I90+H90</f>
        <v>5000</v>
      </c>
      <c r="K90" s="6">
        <f t="shared" si="18"/>
        <v>26937.153402859945</v>
      </c>
      <c r="L90" s="6">
        <f t="shared" si="18"/>
        <v>8062.846597140049</v>
      </c>
      <c r="M90" s="9">
        <f t="shared" si="14"/>
        <v>34999.99999999999</v>
      </c>
    </row>
    <row r="91" spans="1:13" ht="15">
      <c r="A91" s="34">
        <v>39448</v>
      </c>
      <c r="B91" s="11">
        <v>8</v>
      </c>
      <c r="C91" s="12" t="s">
        <v>10</v>
      </c>
      <c r="D91" s="13">
        <f t="shared" si="15"/>
        <v>306.457178009533</v>
      </c>
      <c r="E91" s="13">
        <f t="shared" si="16"/>
        <v>110.20948865713365</v>
      </c>
      <c r="F91" s="13">
        <f t="shared" si="17"/>
        <v>416.66666666666663</v>
      </c>
      <c r="G91" s="14">
        <f t="shared" si="12"/>
        <v>91826.94391420277</v>
      </c>
      <c r="H91" s="13"/>
      <c r="I91" s="13"/>
      <c r="J91" s="13"/>
      <c r="K91" s="13">
        <f t="shared" si="18"/>
        <v>27243.610580869477</v>
      </c>
      <c r="L91" s="13">
        <f t="shared" si="18"/>
        <v>8173.056085797183</v>
      </c>
      <c r="M91" s="15">
        <f t="shared" si="14"/>
        <v>35416.66666666666</v>
      </c>
    </row>
    <row r="92" spans="1:13" ht="15">
      <c r="A92" s="34">
        <v>39479</v>
      </c>
      <c r="B92" s="11">
        <v>8</v>
      </c>
      <c r="C92" s="12" t="s">
        <v>11</v>
      </c>
      <c r="D92" s="13">
        <f t="shared" si="15"/>
        <v>306.0898130473426</v>
      </c>
      <c r="E92" s="13">
        <f t="shared" si="16"/>
        <v>110.57685361932403</v>
      </c>
      <c r="F92" s="13">
        <f t="shared" si="17"/>
        <v>416.66666666666663</v>
      </c>
      <c r="G92" s="14">
        <f t="shared" si="12"/>
        <v>91716.36706058345</v>
      </c>
      <c r="H92" s="13"/>
      <c r="I92" s="13"/>
      <c r="J92" s="13"/>
      <c r="K92" s="13">
        <f t="shared" si="18"/>
        <v>27549.70039391682</v>
      </c>
      <c r="L92" s="13">
        <f t="shared" si="18"/>
        <v>8283.632939416508</v>
      </c>
      <c r="M92" s="15">
        <f t="shared" si="14"/>
        <v>35833.33333333333</v>
      </c>
    </row>
    <row r="93" spans="1:13" ht="15">
      <c r="A93" s="34">
        <v>39508</v>
      </c>
      <c r="B93" s="11">
        <v>8</v>
      </c>
      <c r="C93" s="12" t="s">
        <v>12</v>
      </c>
      <c r="D93" s="13">
        <f t="shared" si="15"/>
        <v>305.72122353527817</v>
      </c>
      <c r="E93" s="13">
        <f t="shared" si="16"/>
        <v>110.94544313138846</v>
      </c>
      <c r="F93" s="13">
        <f t="shared" si="17"/>
        <v>416.66666666666663</v>
      </c>
      <c r="G93" s="14">
        <f t="shared" si="12"/>
        <v>91605.42161745206</v>
      </c>
      <c r="H93" s="13"/>
      <c r="I93" s="13"/>
      <c r="J93" s="13"/>
      <c r="K93" s="13">
        <f t="shared" si="18"/>
        <v>27855.4216174521</v>
      </c>
      <c r="L93" s="13">
        <f t="shared" si="18"/>
        <v>8394.578382547896</v>
      </c>
      <c r="M93" s="15">
        <f t="shared" si="14"/>
        <v>36249.99999999999</v>
      </c>
    </row>
    <row r="94" spans="1:13" ht="15">
      <c r="A94" s="34">
        <v>39539</v>
      </c>
      <c r="B94" s="11">
        <v>8</v>
      </c>
      <c r="C94" s="12" t="s">
        <v>13</v>
      </c>
      <c r="D94" s="13">
        <f t="shared" si="15"/>
        <v>305.35140539150683</v>
      </c>
      <c r="E94" s="13">
        <f t="shared" si="16"/>
        <v>111.3152612751598</v>
      </c>
      <c r="F94" s="13">
        <f t="shared" si="17"/>
        <v>416.66666666666663</v>
      </c>
      <c r="G94" s="14">
        <f t="shared" si="12"/>
        <v>91494.1063561769</v>
      </c>
      <c r="H94" s="13"/>
      <c r="I94" s="13"/>
      <c r="J94" s="13"/>
      <c r="K94" s="13">
        <f t="shared" si="18"/>
        <v>28160.773022843605</v>
      </c>
      <c r="L94" s="13">
        <f t="shared" si="18"/>
        <v>8505.893643823056</v>
      </c>
      <c r="M94" s="15">
        <f t="shared" si="14"/>
        <v>36666.66666666666</v>
      </c>
    </row>
    <row r="95" spans="1:13" ht="15">
      <c r="A95" s="34">
        <v>39569</v>
      </c>
      <c r="B95" s="11">
        <v>8</v>
      </c>
      <c r="C95" s="12" t="s">
        <v>14</v>
      </c>
      <c r="D95" s="13">
        <f t="shared" si="15"/>
        <v>304.98035452058963</v>
      </c>
      <c r="E95" s="13">
        <f t="shared" si="16"/>
        <v>111.686312146077</v>
      </c>
      <c r="F95" s="13">
        <f t="shared" si="17"/>
        <v>416.66666666666663</v>
      </c>
      <c r="G95" s="14">
        <f t="shared" si="12"/>
        <v>91382.42004403082</v>
      </c>
      <c r="H95" s="13"/>
      <c r="I95" s="13"/>
      <c r="J95" s="13"/>
      <c r="K95" s="13">
        <f t="shared" si="18"/>
        <v>28465.753377364195</v>
      </c>
      <c r="L95" s="13">
        <f t="shared" si="18"/>
        <v>8617.579955969133</v>
      </c>
      <c r="M95" s="15">
        <f t="shared" si="14"/>
        <v>37083.33333333333</v>
      </c>
    </row>
    <row r="96" spans="1:13" ht="15">
      <c r="A96" s="34">
        <v>39600</v>
      </c>
      <c r="B96" s="11">
        <v>8</v>
      </c>
      <c r="C96" s="12" t="s">
        <v>15</v>
      </c>
      <c r="D96" s="13">
        <f t="shared" si="15"/>
        <v>304.6080668134361</v>
      </c>
      <c r="E96" s="13">
        <f t="shared" si="16"/>
        <v>112.05859985323053</v>
      </c>
      <c r="F96" s="13">
        <f t="shared" si="17"/>
        <v>416.66666666666663</v>
      </c>
      <c r="G96" s="14">
        <f t="shared" si="12"/>
        <v>91270.36144417759</v>
      </c>
      <c r="H96" s="13"/>
      <c r="I96" s="13"/>
      <c r="J96" s="13"/>
      <c r="K96" s="13">
        <f t="shared" si="18"/>
        <v>28770.36144417763</v>
      </c>
      <c r="L96" s="13">
        <f t="shared" si="18"/>
        <v>8729.638555822363</v>
      </c>
      <c r="M96" s="15">
        <f t="shared" si="14"/>
        <v>37499.99999999999</v>
      </c>
    </row>
    <row r="97" spans="1:13" ht="15">
      <c r="A97" s="34">
        <v>39630</v>
      </c>
      <c r="B97" s="11">
        <v>8</v>
      </c>
      <c r="C97" s="12" t="s">
        <v>16</v>
      </c>
      <c r="D97" s="13">
        <f t="shared" si="15"/>
        <v>304.2345381472586</v>
      </c>
      <c r="E97" s="13">
        <f t="shared" si="16"/>
        <v>112.43212851940802</v>
      </c>
      <c r="F97" s="13">
        <f t="shared" si="17"/>
        <v>416.66666666666663</v>
      </c>
      <c r="G97" s="14">
        <f t="shared" si="12"/>
        <v>91157.92931565818</v>
      </c>
      <c r="H97" s="13"/>
      <c r="I97" s="13"/>
      <c r="J97" s="13"/>
      <c r="K97" s="13">
        <f t="shared" si="18"/>
        <v>29074.59598232489</v>
      </c>
      <c r="L97" s="13">
        <f t="shared" si="18"/>
        <v>8842.07068434177</v>
      </c>
      <c r="M97" s="15">
        <f t="shared" si="14"/>
        <v>37916.66666666666</v>
      </c>
    </row>
    <row r="98" spans="1:13" ht="15">
      <c r="A98" s="34">
        <v>39661</v>
      </c>
      <c r="B98" s="11">
        <v>8</v>
      </c>
      <c r="C98" s="12" t="s">
        <v>17</v>
      </c>
      <c r="D98" s="13">
        <f t="shared" si="15"/>
        <v>303.8597643855273</v>
      </c>
      <c r="E98" s="13">
        <f t="shared" si="16"/>
        <v>112.80690228113934</v>
      </c>
      <c r="F98" s="13">
        <f t="shared" si="17"/>
        <v>416.66666666666663</v>
      </c>
      <c r="G98" s="14">
        <f t="shared" si="12"/>
        <v>91045.12241337704</v>
      </c>
      <c r="H98" s="13"/>
      <c r="I98" s="13"/>
      <c r="J98" s="13"/>
      <c r="K98" s="13">
        <f t="shared" si="18"/>
        <v>29378.455746710417</v>
      </c>
      <c r="L98" s="13">
        <f t="shared" si="18"/>
        <v>8954.87758662291</v>
      </c>
      <c r="M98" s="15">
        <f t="shared" si="14"/>
        <v>38333.33333333333</v>
      </c>
    </row>
    <row r="99" spans="1:13" ht="15">
      <c r="A99" s="34">
        <v>39692</v>
      </c>
      <c r="B99" s="11">
        <v>8</v>
      </c>
      <c r="C99" s="12" t="s">
        <v>18</v>
      </c>
      <c r="D99" s="13">
        <f t="shared" si="15"/>
        <v>303.4837413779235</v>
      </c>
      <c r="E99" s="13">
        <f t="shared" si="16"/>
        <v>113.18292528874315</v>
      </c>
      <c r="F99" s="13">
        <f t="shared" si="17"/>
        <v>416.66666666666663</v>
      </c>
      <c r="G99" s="14">
        <f t="shared" si="12"/>
        <v>90931.9394880883</v>
      </c>
      <c r="H99" s="13"/>
      <c r="I99" s="13"/>
      <c r="J99" s="13"/>
      <c r="K99" s="13">
        <f t="shared" si="18"/>
        <v>29681.93948808834</v>
      </c>
      <c r="L99" s="13">
        <f t="shared" si="18"/>
        <v>9068.060511911654</v>
      </c>
      <c r="M99" s="15">
        <f t="shared" si="14"/>
        <v>38749.99999999999</v>
      </c>
    </row>
    <row r="100" spans="1:13" ht="15">
      <c r="A100" s="34">
        <v>39722</v>
      </c>
      <c r="B100" s="11">
        <v>8</v>
      </c>
      <c r="C100" s="12" t="s">
        <v>19</v>
      </c>
      <c r="D100" s="13">
        <f t="shared" si="15"/>
        <v>303.1064649602943</v>
      </c>
      <c r="E100" s="13">
        <f t="shared" si="16"/>
        <v>113.56020170637231</v>
      </c>
      <c r="F100" s="13">
        <f t="shared" si="17"/>
        <v>416.66666666666663</v>
      </c>
      <c r="G100" s="14">
        <f t="shared" si="12"/>
        <v>90818.37928638193</v>
      </c>
      <c r="H100" s="13"/>
      <c r="I100" s="13"/>
      <c r="J100" s="13"/>
      <c r="K100" s="13">
        <f t="shared" si="18"/>
        <v>29985.045953048637</v>
      </c>
      <c r="L100" s="13">
        <f t="shared" si="18"/>
        <v>9181.620713618026</v>
      </c>
      <c r="M100" s="15">
        <f t="shared" si="14"/>
        <v>39166.666666666664</v>
      </c>
    </row>
    <row r="101" spans="1:13" ht="15">
      <c r="A101" s="34">
        <v>39753</v>
      </c>
      <c r="B101" s="11">
        <v>8</v>
      </c>
      <c r="C101" s="12" t="s">
        <v>20</v>
      </c>
      <c r="D101" s="13">
        <f t="shared" si="15"/>
        <v>302.7279309546064</v>
      </c>
      <c r="E101" s="13">
        <f t="shared" si="16"/>
        <v>113.93873571206024</v>
      </c>
      <c r="F101" s="13">
        <f t="shared" si="17"/>
        <v>416.66666666666663</v>
      </c>
      <c r="G101" s="14">
        <f t="shared" si="12"/>
        <v>90704.44055066987</v>
      </c>
      <c r="H101" s="13"/>
      <c r="I101" s="13"/>
      <c r="J101" s="13"/>
      <c r="K101" s="13">
        <f t="shared" si="18"/>
        <v>30287.773884003243</v>
      </c>
      <c r="L101" s="13">
        <f t="shared" si="18"/>
        <v>9295.559449330085</v>
      </c>
      <c r="M101" s="15">
        <f t="shared" si="14"/>
        <v>39583.33333333333</v>
      </c>
    </row>
    <row r="102" spans="1:13" ht="15">
      <c r="A102" s="34">
        <v>39783</v>
      </c>
      <c r="B102" s="11">
        <v>8</v>
      </c>
      <c r="C102" s="12" t="s">
        <v>21</v>
      </c>
      <c r="D102" s="13">
        <f t="shared" si="15"/>
        <v>302.34813516889955</v>
      </c>
      <c r="E102" s="13">
        <f t="shared" si="16"/>
        <v>114.31853149776708</v>
      </c>
      <c r="F102" s="13">
        <f t="shared" si="17"/>
        <v>416.66666666666663</v>
      </c>
      <c r="G102" s="14">
        <f t="shared" si="12"/>
        <v>90590.12201917211</v>
      </c>
      <c r="H102" s="13">
        <f>SUM(D91:D102)</f>
        <v>3652.9686163121964</v>
      </c>
      <c r="I102" s="13">
        <f>SUM(E91:E102)</f>
        <v>1347.0313836878036</v>
      </c>
      <c r="J102" s="13">
        <f>I102+H102</f>
        <v>5000</v>
      </c>
      <c r="K102" s="13">
        <f t="shared" si="18"/>
        <v>30590.122019172144</v>
      </c>
      <c r="L102" s="13">
        <f t="shared" si="18"/>
        <v>9409.877980827852</v>
      </c>
      <c r="M102" s="15">
        <f t="shared" si="14"/>
        <v>40000</v>
      </c>
    </row>
    <row r="103" spans="1:13" ht="15">
      <c r="A103" s="34">
        <v>39814</v>
      </c>
      <c r="B103" s="4">
        <v>9</v>
      </c>
      <c r="C103" s="5" t="s">
        <v>10</v>
      </c>
      <c r="D103" s="6">
        <f t="shared" si="15"/>
        <v>301.96707339724037</v>
      </c>
      <c r="E103" s="6">
        <f t="shared" si="16"/>
        <v>114.69959326942626</v>
      </c>
      <c r="F103" s="6">
        <f t="shared" si="17"/>
        <v>416.66666666666663</v>
      </c>
      <c r="G103" s="7">
        <f t="shared" si="12"/>
        <v>90475.42242590268</v>
      </c>
      <c r="H103" s="6"/>
      <c r="I103" s="6"/>
      <c r="J103" s="6"/>
      <c r="K103" s="6">
        <f t="shared" si="18"/>
        <v>30892.089092569386</v>
      </c>
      <c r="L103" s="6">
        <f t="shared" si="18"/>
        <v>9524.577574097279</v>
      </c>
      <c r="M103" s="9">
        <f t="shared" si="14"/>
        <v>40416.666666666664</v>
      </c>
    </row>
    <row r="104" spans="1:13" ht="15">
      <c r="A104" s="34">
        <v>39845</v>
      </c>
      <c r="B104" s="4">
        <v>9</v>
      </c>
      <c r="C104" s="5" t="s">
        <v>11</v>
      </c>
      <c r="D104" s="6">
        <f t="shared" si="15"/>
        <v>301.5847414196756</v>
      </c>
      <c r="E104" s="6">
        <f t="shared" si="16"/>
        <v>115.08192524699103</v>
      </c>
      <c r="F104" s="6">
        <f t="shared" si="17"/>
        <v>416.66666666666663</v>
      </c>
      <c r="G104" s="7">
        <f t="shared" si="12"/>
        <v>90360.34050065569</v>
      </c>
      <c r="H104" s="6"/>
      <c r="I104" s="6"/>
      <c r="J104" s="6"/>
      <c r="K104" s="6">
        <f t="shared" si="18"/>
        <v>31193.67383398906</v>
      </c>
      <c r="L104" s="6">
        <f t="shared" si="18"/>
        <v>9639.65949934427</v>
      </c>
      <c r="M104" s="9">
        <f t="shared" si="14"/>
        <v>40833.33333333333</v>
      </c>
    </row>
    <row r="105" spans="1:13" ht="15">
      <c r="A105" s="34">
        <v>39873</v>
      </c>
      <c r="B105" s="4">
        <v>9</v>
      </c>
      <c r="C105" s="5" t="s">
        <v>12</v>
      </c>
      <c r="D105" s="6">
        <f t="shared" si="15"/>
        <v>301.2011350021856</v>
      </c>
      <c r="E105" s="6">
        <f t="shared" si="16"/>
        <v>115.46553166448103</v>
      </c>
      <c r="F105" s="6">
        <f t="shared" si="17"/>
        <v>416.66666666666663</v>
      </c>
      <c r="G105" s="7">
        <f t="shared" si="12"/>
        <v>90244.87496899121</v>
      </c>
      <c r="H105" s="6"/>
      <c r="I105" s="6"/>
      <c r="J105" s="6"/>
      <c r="K105" s="6">
        <f aca="true" t="shared" si="19" ref="K105:L120">K104+D105</f>
        <v>31494.874968991247</v>
      </c>
      <c r="L105" s="6">
        <f t="shared" si="19"/>
        <v>9755.12503100875</v>
      </c>
      <c r="M105" s="9">
        <f t="shared" si="14"/>
        <v>41250</v>
      </c>
    </row>
    <row r="106" spans="1:13" ht="15">
      <c r="A106" s="34">
        <v>39904</v>
      </c>
      <c r="B106" s="4">
        <v>9</v>
      </c>
      <c r="C106" s="5" t="s">
        <v>13</v>
      </c>
      <c r="D106" s="6">
        <f t="shared" si="15"/>
        <v>300.8162498966374</v>
      </c>
      <c r="E106" s="6">
        <f t="shared" si="16"/>
        <v>115.85041677002926</v>
      </c>
      <c r="F106" s="6">
        <f t="shared" si="17"/>
        <v>416.66666666666663</v>
      </c>
      <c r="G106" s="7">
        <f t="shared" si="12"/>
        <v>90129.02455222118</v>
      </c>
      <c r="H106" s="6"/>
      <c r="I106" s="6"/>
      <c r="J106" s="6"/>
      <c r="K106" s="6">
        <f t="shared" si="19"/>
        <v>31795.691218887885</v>
      </c>
      <c r="L106" s="6">
        <f t="shared" si="19"/>
        <v>9870.97544777878</v>
      </c>
      <c r="M106" s="9">
        <f t="shared" si="14"/>
        <v>41666.666666666664</v>
      </c>
    </row>
    <row r="107" spans="1:13" ht="15">
      <c r="A107" s="34">
        <v>39934</v>
      </c>
      <c r="B107" s="4">
        <v>9</v>
      </c>
      <c r="C107" s="5" t="s">
        <v>14</v>
      </c>
      <c r="D107" s="6">
        <f t="shared" si="15"/>
        <v>300.4300818407373</v>
      </c>
      <c r="E107" s="6">
        <f t="shared" si="16"/>
        <v>116.23658482592936</v>
      </c>
      <c r="F107" s="6">
        <f t="shared" si="17"/>
        <v>416.66666666666663</v>
      </c>
      <c r="G107" s="7">
        <f t="shared" si="12"/>
        <v>90012.78796739524</v>
      </c>
      <c r="H107" s="6"/>
      <c r="I107" s="6"/>
      <c r="J107" s="6"/>
      <c r="K107" s="6">
        <f t="shared" si="19"/>
        <v>32096.12130072862</v>
      </c>
      <c r="L107" s="6">
        <f t="shared" si="19"/>
        <v>9987.212032604708</v>
      </c>
      <c r="M107" s="9">
        <f t="shared" si="14"/>
        <v>42083.33333333333</v>
      </c>
    </row>
    <row r="108" spans="1:13" ht="15">
      <c r="A108" s="34">
        <v>39965</v>
      </c>
      <c r="B108" s="4">
        <v>9</v>
      </c>
      <c r="C108" s="5" t="s">
        <v>15</v>
      </c>
      <c r="D108" s="6">
        <f t="shared" si="15"/>
        <v>300.04262655798414</v>
      </c>
      <c r="E108" s="6">
        <f t="shared" si="16"/>
        <v>116.6240401086825</v>
      </c>
      <c r="F108" s="6">
        <f t="shared" si="17"/>
        <v>416.66666666666663</v>
      </c>
      <c r="G108" s="7">
        <f t="shared" si="12"/>
        <v>89896.16392728656</v>
      </c>
      <c r="H108" s="6"/>
      <c r="I108" s="6"/>
      <c r="J108" s="6"/>
      <c r="K108" s="6">
        <f t="shared" si="19"/>
        <v>32396.163927286605</v>
      </c>
      <c r="L108" s="6">
        <f t="shared" si="19"/>
        <v>10103.836072713391</v>
      </c>
      <c r="M108" s="9">
        <f t="shared" si="14"/>
        <v>42500</v>
      </c>
    </row>
    <row r="109" spans="1:13" ht="15">
      <c r="A109" s="34">
        <v>39995</v>
      </c>
      <c r="B109" s="4">
        <v>9</v>
      </c>
      <c r="C109" s="5" t="s">
        <v>16</v>
      </c>
      <c r="D109" s="6">
        <f t="shared" si="15"/>
        <v>299.65387975762184</v>
      </c>
      <c r="E109" s="6">
        <f t="shared" si="16"/>
        <v>117.01278690904479</v>
      </c>
      <c r="F109" s="6">
        <f t="shared" si="17"/>
        <v>416.66666666666663</v>
      </c>
      <c r="G109" s="7">
        <f t="shared" si="12"/>
        <v>89779.15114037751</v>
      </c>
      <c r="H109" s="6"/>
      <c r="I109" s="6"/>
      <c r="J109" s="6"/>
      <c r="K109" s="6">
        <f t="shared" si="19"/>
        <v>32695.817807044226</v>
      </c>
      <c r="L109" s="6">
        <f t="shared" si="19"/>
        <v>10220.848859622436</v>
      </c>
      <c r="M109" s="9">
        <f t="shared" si="14"/>
        <v>42916.666666666664</v>
      </c>
    </row>
    <row r="110" spans="1:13" ht="15">
      <c r="A110" s="34">
        <v>40026</v>
      </c>
      <c r="B110" s="4">
        <v>9</v>
      </c>
      <c r="C110" s="5" t="s">
        <v>17</v>
      </c>
      <c r="D110" s="6">
        <f t="shared" si="15"/>
        <v>299.2638371345917</v>
      </c>
      <c r="E110" s="6">
        <f t="shared" si="16"/>
        <v>117.40282953207492</v>
      </c>
      <c r="F110" s="6">
        <f t="shared" si="17"/>
        <v>416.66666666666663</v>
      </c>
      <c r="G110" s="7">
        <f t="shared" si="12"/>
        <v>89661.74831084543</v>
      </c>
      <c r="H110" s="6"/>
      <c r="I110" s="6"/>
      <c r="J110" s="6"/>
      <c r="K110" s="6">
        <f t="shared" si="19"/>
        <v>32995.08164417882</v>
      </c>
      <c r="L110" s="6">
        <f t="shared" si="19"/>
        <v>10338.251689154511</v>
      </c>
      <c r="M110" s="9">
        <f t="shared" si="14"/>
        <v>43333.33333333333</v>
      </c>
    </row>
    <row r="111" spans="1:13" ht="15">
      <c r="A111" s="34">
        <v>40057</v>
      </c>
      <c r="B111" s="4">
        <v>9</v>
      </c>
      <c r="C111" s="5" t="s">
        <v>18</v>
      </c>
      <c r="D111" s="6">
        <f t="shared" si="15"/>
        <v>298.87249436948474</v>
      </c>
      <c r="E111" s="6">
        <f t="shared" si="16"/>
        <v>117.79417229718189</v>
      </c>
      <c r="F111" s="6">
        <f t="shared" si="17"/>
        <v>416.66666666666663</v>
      </c>
      <c r="G111" s="7">
        <f t="shared" si="12"/>
        <v>89543.95413854824</v>
      </c>
      <c r="H111" s="6"/>
      <c r="I111" s="6"/>
      <c r="J111" s="6"/>
      <c r="K111" s="6">
        <f t="shared" si="19"/>
        <v>33293.9541385483</v>
      </c>
      <c r="L111" s="6">
        <f t="shared" si="19"/>
        <v>10456.045861451694</v>
      </c>
      <c r="M111" s="9">
        <f t="shared" si="14"/>
        <v>43750</v>
      </c>
    </row>
    <row r="112" spans="1:13" ht="15">
      <c r="A112" s="34">
        <v>40087</v>
      </c>
      <c r="B112" s="4">
        <v>9</v>
      </c>
      <c r="C112" s="5" t="s">
        <v>19</v>
      </c>
      <c r="D112" s="6">
        <f t="shared" si="15"/>
        <v>298.47984712849416</v>
      </c>
      <c r="E112" s="6">
        <f t="shared" si="16"/>
        <v>118.18681953817247</v>
      </c>
      <c r="F112" s="6">
        <f t="shared" si="17"/>
        <v>416.66666666666663</v>
      </c>
      <c r="G112" s="7">
        <f t="shared" si="12"/>
        <v>89425.76731901008</v>
      </c>
      <c r="H112" s="6"/>
      <c r="I112" s="6"/>
      <c r="J112" s="6"/>
      <c r="K112" s="6">
        <f t="shared" si="19"/>
        <v>33592.4339856768</v>
      </c>
      <c r="L112" s="6">
        <f t="shared" si="19"/>
        <v>10574.232680989866</v>
      </c>
      <c r="M112" s="9">
        <f t="shared" si="14"/>
        <v>44166.666666666664</v>
      </c>
    </row>
    <row r="113" spans="1:13" ht="15">
      <c r="A113" s="34">
        <v>40118</v>
      </c>
      <c r="B113" s="4">
        <v>9</v>
      </c>
      <c r="C113" s="5" t="s">
        <v>20</v>
      </c>
      <c r="D113" s="6">
        <f t="shared" si="15"/>
        <v>298.0858910633669</v>
      </c>
      <c r="E113" s="6">
        <f t="shared" si="16"/>
        <v>118.58077560329974</v>
      </c>
      <c r="F113" s="6">
        <f t="shared" si="17"/>
        <v>416.66666666666663</v>
      </c>
      <c r="G113" s="7">
        <f t="shared" si="12"/>
        <v>89307.18654340677</v>
      </c>
      <c r="H113" s="6"/>
      <c r="I113" s="6"/>
      <c r="J113" s="6"/>
      <c r="K113" s="6">
        <f t="shared" si="19"/>
        <v>33890.51987674017</v>
      </c>
      <c r="L113" s="6">
        <f t="shared" si="19"/>
        <v>10692.813456593165</v>
      </c>
      <c r="M113" s="9">
        <f t="shared" si="14"/>
        <v>44583.33333333333</v>
      </c>
    </row>
    <row r="114" spans="1:13" ht="15">
      <c r="A114" s="34">
        <v>40148</v>
      </c>
      <c r="B114" s="4">
        <v>9</v>
      </c>
      <c r="C114" s="5" t="s">
        <v>21</v>
      </c>
      <c r="D114" s="6">
        <f t="shared" si="15"/>
        <v>297.6906218113559</v>
      </c>
      <c r="E114" s="6">
        <f t="shared" si="16"/>
        <v>118.9760448553107</v>
      </c>
      <c r="F114" s="6">
        <f t="shared" si="17"/>
        <v>416.66666666666663</v>
      </c>
      <c r="G114" s="7">
        <f t="shared" si="12"/>
        <v>89188.21049855146</v>
      </c>
      <c r="H114" s="6">
        <f>SUM(D103:D114)</f>
        <v>3598.0884793793753</v>
      </c>
      <c r="I114" s="6">
        <f>SUM(E103:E114)</f>
        <v>1401.911520620624</v>
      </c>
      <c r="J114" s="6">
        <f>I114+H114</f>
        <v>4999.999999999999</v>
      </c>
      <c r="K114" s="6">
        <f t="shared" si="19"/>
        <v>34188.210498551525</v>
      </c>
      <c r="L114" s="6">
        <f t="shared" si="19"/>
        <v>10811.789501448477</v>
      </c>
      <c r="M114" s="9">
        <f t="shared" si="14"/>
        <v>45000</v>
      </c>
    </row>
    <row r="115" spans="1:13" ht="15">
      <c r="A115" s="34">
        <v>40179</v>
      </c>
      <c r="B115" s="11">
        <v>10</v>
      </c>
      <c r="C115" s="12" t="s">
        <v>10</v>
      </c>
      <c r="D115" s="13">
        <f t="shared" si="15"/>
        <v>297.29403499517156</v>
      </c>
      <c r="E115" s="13">
        <f t="shared" si="16"/>
        <v>119.37263167149507</v>
      </c>
      <c r="F115" s="13">
        <f t="shared" si="17"/>
        <v>416.66666666666663</v>
      </c>
      <c r="G115" s="14">
        <f t="shared" si="12"/>
        <v>89068.83786687997</v>
      </c>
      <c r="H115" s="13"/>
      <c r="I115" s="13"/>
      <c r="J115" s="13"/>
      <c r="K115" s="13">
        <f t="shared" si="19"/>
        <v>34485.5045335467</v>
      </c>
      <c r="L115" s="13">
        <f t="shared" si="19"/>
        <v>10931.162133119971</v>
      </c>
      <c r="M115" s="15">
        <f t="shared" si="14"/>
        <v>45416.66666666667</v>
      </c>
    </row>
    <row r="116" spans="1:13" ht="15">
      <c r="A116" s="34">
        <v>40210</v>
      </c>
      <c r="B116" s="11">
        <v>10</v>
      </c>
      <c r="C116" s="12" t="s">
        <v>11</v>
      </c>
      <c r="D116" s="13">
        <f t="shared" si="15"/>
        <v>296.8961262229332</v>
      </c>
      <c r="E116" s="13">
        <f t="shared" si="16"/>
        <v>119.77054044373341</v>
      </c>
      <c r="F116" s="13">
        <f t="shared" si="17"/>
        <v>416.66666666666663</v>
      </c>
      <c r="G116" s="14">
        <f t="shared" si="12"/>
        <v>88949.06732643624</v>
      </c>
      <c r="H116" s="13"/>
      <c r="I116" s="13"/>
      <c r="J116" s="13"/>
      <c r="K116" s="13">
        <f t="shared" si="19"/>
        <v>34782.400659769635</v>
      </c>
      <c r="L116" s="13">
        <f t="shared" si="19"/>
        <v>11050.932673563704</v>
      </c>
      <c r="M116" s="15">
        <f t="shared" si="14"/>
        <v>45833.33333333334</v>
      </c>
    </row>
    <row r="117" spans="1:13" ht="15">
      <c r="A117" s="34">
        <v>40238</v>
      </c>
      <c r="B117" s="11">
        <v>10</v>
      </c>
      <c r="C117" s="12" t="s">
        <v>12</v>
      </c>
      <c r="D117" s="13">
        <f t="shared" si="15"/>
        <v>296.4968910881208</v>
      </c>
      <c r="E117" s="13">
        <f t="shared" si="16"/>
        <v>120.16977557854585</v>
      </c>
      <c r="F117" s="13">
        <f t="shared" si="17"/>
        <v>416.66666666666663</v>
      </c>
      <c r="G117" s="14">
        <f t="shared" si="12"/>
        <v>88828.8975508577</v>
      </c>
      <c r="H117" s="13"/>
      <c r="I117" s="13"/>
      <c r="J117" s="13"/>
      <c r="K117" s="13">
        <f t="shared" si="19"/>
        <v>35078.89755085776</v>
      </c>
      <c r="L117" s="13">
        <f t="shared" si="19"/>
        <v>11171.10244914225</v>
      </c>
      <c r="M117" s="15">
        <f t="shared" si="14"/>
        <v>46250.00000000001</v>
      </c>
    </row>
    <row r="118" spans="1:13" ht="15">
      <c r="A118" s="34">
        <v>40269</v>
      </c>
      <c r="B118" s="11">
        <v>10</v>
      </c>
      <c r="C118" s="12" t="s">
        <v>13</v>
      </c>
      <c r="D118" s="13">
        <f t="shared" si="15"/>
        <v>296.09632516952564</v>
      </c>
      <c r="E118" s="13">
        <f t="shared" si="16"/>
        <v>120.57034149714099</v>
      </c>
      <c r="F118" s="13">
        <f t="shared" si="17"/>
        <v>416.66666666666663</v>
      </c>
      <c r="G118" s="14">
        <f t="shared" si="12"/>
        <v>88708.32720936056</v>
      </c>
      <c r="H118" s="13"/>
      <c r="I118" s="13"/>
      <c r="J118" s="13"/>
      <c r="K118" s="13">
        <f t="shared" si="19"/>
        <v>35374.993876027285</v>
      </c>
      <c r="L118" s="13">
        <f t="shared" si="19"/>
        <v>11291.672790639392</v>
      </c>
      <c r="M118" s="15">
        <f t="shared" si="14"/>
        <v>46666.66666666668</v>
      </c>
    </row>
    <row r="119" spans="1:13" ht="15">
      <c r="A119" s="34">
        <v>40299</v>
      </c>
      <c r="B119" s="11">
        <v>10</v>
      </c>
      <c r="C119" s="12" t="s">
        <v>14</v>
      </c>
      <c r="D119" s="13">
        <f t="shared" si="15"/>
        <v>295.6944240312019</v>
      </c>
      <c r="E119" s="13">
        <f t="shared" si="16"/>
        <v>120.97224263546474</v>
      </c>
      <c r="F119" s="13">
        <f t="shared" si="17"/>
        <v>416.66666666666663</v>
      </c>
      <c r="G119" s="14">
        <f t="shared" si="12"/>
        <v>88587.35496672509</v>
      </c>
      <c r="H119" s="13"/>
      <c r="I119" s="13"/>
      <c r="J119" s="13"/>
      <c r="K119" s="13">
        <f t="shared" si="19"/>
        <v>35670.688300058486</v>
      </c>
      <c r="L119" s="13">
        <f t="shared" si="19"/>
        <v>11412.645033274857</v>
      </c>
      <c r="M119" s="15">
        <f t="shared" si="14"/>
        <v>47083.33333333334</v>
      </c>
    </row>
    <row r="120" spans="1:13" ht="15">
      <c r="A120" s="34">
        <v>40330</v>
      </c>
      <c r="B120" s="11">
        <v>10</v>
      </c>
      <c r="C120" s="12" t="s">
        <v>15</v>
      </c>
      <c r="D120" s="13">
        <f t="shared" si="15"/>
        <v>295.291183222417</v>
      </c>
      <c r="E120" s="13">
        <f t="shared" si="16"/>
        <v>121.37548344424965</v>
      </c>
      <c r="F120" s="13">
        <f t="shared" si="17"/>
        <v>416.66666666666663</v>
      </c>
      <c r="G120" s="14">
        <f t="shared" si="12"/>
        <v>88465.97948328084</v>
      </c>
      <c r="H120" s="13"/>
      <c r="I120" s="13"/>
      <c r="J120" s="13"/>
      <c r="K120" s="13">
        <f t="shared" si="19"/>
        <v>35965.979483280906</v>
      </c>
      <c r="L120" s="13">
        <f t="shared" si="19"/>
        <v>11534.020516719107</v>
      </c>
      <c r="M120" s="15">
        <f t="shared" si="14"/>
        <v>47500.000000000015</v>
      </c>
    </row>
    <row r="121" spans="1:13" ht="15">
      <c r="A121" s="34">
        <v>40360</v>
      </c>
      <c r="B121" s="11">
        <v>10</v>
      </c>
      <c r="C121" s="12" t="s">
        <v>16</v>
      </c>
      <c r="D121" s="13">
        <f t="shared" si="15"/>
        <v>294.8865982776028</v>
      </c>
      <c r="E121" s="13">
        <f t="shared" si="16"/>
        <v>121.78006838906384</v>
      </c>
      <c r="F121" s="13">
        <f t="shared" si="17"/>
        <v>416.66666666666663</v>
      </c>
      <c r="G121" s="14">
        <f t="shared" si="12"/>
        <v>88344.19941489177</v>
      </c>
      <c r="H121" s="13"/>
      <c r="I121" s="13"/>
      <c r="J121" s="13"/>
      <c r="K121" s="13">
        <f aca="true" t="shared" si="20" ref="K121:L136">K120+D121</f>
        <v>36260.86608155851</v>
      </c>
      <c r="L121" s="13">
        <f t="shared" si="20"/>
        <v>11655.80058510817</v>
      </c>
      <c r="M121" s="15">
        <f t="shared" si="14"/>
        <v>47916.66666666668</v>
      </c>
    </row>
    <row r="122" spans="1:13" ht="15">
      <c r="A122" s="34">
        <v>40391</v>
      </c>
      <c r="B122" s="11">
        <v>10</v>
      </c>
      <c r="C122" s="12" t="s">
        <v>17</v>
      </c>
      <c r="D122" s="13">
        <f t="shared" si="15"/>
        <v>294.4806647163059</v>
      </c>
      <c r="E122" s="13">
        <f t="shared" si="16"/>
        <v>122.18600195036072</v>
      </c>
      <c r="F122" s="13">
        <f t="shared" si="17"/>
        <v>416.66666666666663</v>
      </c>
      <c r="G122" s="14">
        <f t="shared" si="12"/>
        <v>88222.01341294141</v>
      </c>
      <c r="H122" s="13"/>
      <c r="I122" s="13"/>
      <c r="J122" s="13"/>
      <c r="K122" s="13">
        <f t="shared" si="20"/>
        <v>36555.346746274816</v>
      </c>
      <c r="L122" s="13">
        <f t="shared" si="20"/>
        <v>11777.98658705853</v>
      </c>
      <c r="M122" s="15">
        <f t="shared" si="14"/>
        <v>48333.33333333334</v>
      </c>
    </row>
    <row r="123" spans="1:13" ht="15">
      <c r="A123" s="34">
        <v>40422</v>
      </c>
      <c r="B123" s="11">
        <v>10</v>
      </c>
      <c r="C123" s="12" t="s">
        <v>18</v>
      </c>
      <c r="D123" s="13">
        <f t="shared" si="15"/>
        <v>294.073378043138</v>
      </c>
      <c r="E123" s="13">
        <f t="shared" si="16"/>
        <v>122.59328862352862</v>
      </c>
      <c r="F123" s="13">
        <f t="shared" si="17"/>
        <v>416.66666666666663</v>
      </c>
      <c r="G123" s="14">
        <f t="shared" si="12"/>
        <v>88099.42012431788</v>
      </c>
      <c r="H123" s="13"/>
      <c r="I123" s="13"/>
      <c r="J123" s="13"/>
      <c r="K123" s="13">
        <f t="shared" si="20"/>
        <v>36849.420124317956</v>
      </c>
      <c r="L123" s="13">
        <f t="shared" si="20"/>
        <v>11900.579875682059</v>
      </c>
      <c r="M123" s="15">
        <f t="shared" si="14"/>
        <v>48750.000000000015</v>
      </c>
    </row>
    <row r="124" spans="1:13" ht="15">
      <c r="A124" s="34">
        <v>40452</v>
      </c>
      <c r="B124" s="11">
        <v>10</v>
      </c>
      <c r="C124" s="12" t="s">
        <v>19</v>
      </c>
      <c r="D124" s="13">
        <f t="shared" si="15"/>
        <v>293.6647337477263</v>
      </c>
      <c r="E124" s="13">
        <f t="shared" si="16"/>
        <v>123.00193291894033</v>
      </c>
      <c r="F124" s="13">
        <f t="shared" si="17"/>
        <v>416.66666666666663</v>
      </c>
      <c r="G124" s="14">
        <f t="shared" si="12"/>
        <v>87976.41819139895</v>
      </c>
      <c r="H124" s="13"/>
      <c r="I124" s="13"/>
      <c r="J124" s="13"/>
      <c r="K124" s="13">
        <f t="shared" si="20"/>
        <v>37143.08485806568</v>
      </c>
      <c r="L124" s="13">
        <f t="shared" si="20"/>
        <v>12023.581808600999</v>
      </c>
      <c r="M124" s="15">
        <f t="shared" si="14"/>
        <v>49166.66666666668</v>
      </c>
    </row>
    <row r="125" spans="1:13" ht="15">
      <c r="A125" s="34">
        <v>40483</v>
      </c>
      <c r="B125" s="11">
        <v>10</v>
      </c>
      <c r="C125" s="12" t="s">
        <v>20</v>
      </c>
      <c r="D125" s="13">
        <f t="shared" si="15"/>
        <v>293.25472730466316</v>
      </c>
      <c r="E125" s="13">
        <f t="shared" si="16"/>
        <v>123.41193936200347</v>
      </c>
      <c r="F125" s="13">
        <f t="shared" si="17"/>
        <v>416.66666666666663</v>
      </c>
      <c r="G125" s="14">
        <f t="shared" si="12"/>
        <v>87853.00625203694</v>
      </c>
      <c r="H125" s="13"/>
      <c r="I125" s="13"/>
      <c r="J125" s="13"/>
      <c r="K125" s="13">
        <f t="shared" si="20"/>
        <v>37436.33958537035</v>
      </c>
      <c r="L125" s="13">
        <f t="shared" si="20"/>
        <v>12146.993747963003</v>
      </c>
      <c r="M125" s="15">
        <f t="shared" si="14"/>
        <v>49583.33333333335</v>
      </c>
    </row>
    <row r="126" spans="1:13" ht="15">
      <c r="A126" s="34">
        <v>40513</v>
      </c>
      <c r="B126" s="17">
        <v>10</v>
      </c>
      <c r="C126" s="18" t="s">
        <v>21</v>
      </c>
      <c r="D126" s="19">
        <f t="shared" si="15"/>
        <v>292.8433541734565</v>
      </c>
      <c r="E126" s="19">
        <f t="shared" si="16"/>
        <v>123.82331249321015</v>
      </c>
      <c r="F126" s="19">
        <f t="shared" si="17"/>
        <v>416.66666666666663</v>
      </c>
      <c r="G126" s="20">
        <f t="shared" si="12"/>
        <v>87729.18293954372</v>
      </c>
      <c r="H126" s="19">
        <f>SUM(D115:D126)</f>
        <v>3540.9724409922624</v>
      </c>
      <c r="I126" s="19">
        <f>SUM(E115:E126)</f>
        <v>1459.0275590077367</v>
      </c>
      <c r="J126" s="19">
        <f>I126+H126</f>
        <v>4999.999999999999</v>
      </c>
      <c r="K126" s="19">
        <f t="shared" si="20"/>
        <v>37729.1829395438</v>
      </c>
      <c r="L126" s="19">
        <f t="shared" si="20"/>
        <v>12270.817060456213</v>
      </c>
      <c r="M126" s="21">
        <f t="shared" si="14"/>
        <v>50000.000000000015</v>
      </c>
    </row>
    <row r="127" spans="1:13" ht="15">
      <c r="A127" s="34">
        <v>40544</v>
      </c>
      <c r="B127" s="4">
        <v>11</v>
      </c>
      <c r="C127" s="5" t="s">
        <v>10</v>
      </c>
      <c r="D127" s="6">
        <f t="shared" si="15"/>
        <v>292.4306097984791</v>
      </c>
      <c r="E127" s="6">
        <f t="shared" si="16"/>
        <v>124.23605686818752</v>
      </c>
      <c r="F127" s="6">
        <f t="shared" si="17"/>
        <v>416.66666666666663</v>
      </c>
      <c r="G127" s="7">
        <f t="shared" si="12"/>
        <v>87604.94688267553</v>
      </c>
      <c r="H127" s="6"/>
      <c r="I127" s="6"/>
      <c r="J127" s="6"/>
      <c r="K127" s="6">
        <f t="shared" si="20"/>
        <v>38021.613549342284</v>
      </c>
      <c r="L127" s="6">
        <f t="shared" si="20"/>
        <v>12395.0531173244</v>
      </c>
      <c r="M127" s="9">
        <f t="shared" si="14"/>
        <v>50416.666666666686</v>
      </c>
    </row>
    <row r="128" spans="1:13" ht="15">
      <c r="A128" s="34">
        <v>40575</v>
      </c>
      <c r="B128" s="4">
        <v>11</v>
      </c>
      <c r="C128" s="5" t="s">
        <v>11</v>
      </c>
      <c r="D128" s="6">
        <f t="shared" si="15"/>
        <v>292.01648960891845</v>
      </c>
      <c r="E128" s="6">
        <f t="shared" si="16"/>
        <v>124.65017705774818</v>
      </c>
      <c r="F128" s="6">
        <f t="shared" si="17"/>
        <v>416.66666666666663</v>
      </c>
      <c r="G128" s="7">
        <f t="shared" si="12"/>
        <v>87480.29670561779</v>
      </c>
      <c r="H128" s="6"/>
      <c r="I128" s="6"/>
      <c r="J128" s="6"/>
      <c r="K128" s="6">
        <f t="shared" si="20"/>
        <v>38313.6300389512</v>
      </c>
      <c r="L128" s="6">
        <f t="shared" si="20"/>
        <v>12519.703294382149</v>
      </c>
      <c r="M128" s="9">
        <f t="shared" si="14"/>
        <v>50833.33333333335</v>
      </c>
    </row>
    <row r="129" spans="1:13" ht="15">
      <c r="A129" s="34">
        <v>40603</v>
      </c>
      <c r="B129" s="4">
        <v>11</v>
      </c>
      <c r="C129" s="5" t="s">
        <v>12</v>
      </c>
      <c r="D129" s="6">
        <f t="shared" si="15"/>
        <v>291.60098901872595</v>
      </c>
      <c r="E129" s="6">
        <f t="shared" si="16"/>
        <v>125.06567764794067</v>
      </c>
      <c r="F129" s="6">
        <f t="shared" si="17"/>
        <v>416.66666666666663</v>
      </c>
      <c r="G129" s="7">
        <f t="shared" si="12"/>
        <v>87355.23102796984</v>
      </c>
      <c r="H129" s="6"/>
      <c r="I129" s="6"/>
      <c r="J129" s="6"/>
      <c r="K129" s="6">
        <f t="shared" si="20"/>
        <v>38605.23102796993</v>
      </c>
      <c r="L129" s="6">
        <f t="shared" si="20"/>
        <v>12644.76897203009</v>
      </c>
      <c r="M129" s="9">
        <f t="shared" si="14"/>
        <v>51250.00000000002</v>
      </c>
    </row>
    <row r="130" spans="1:13" ht="15">
      <c r="A130" s="34">
        <v>40634</v>
      </c>
      <c r="B130" s="4">
        <v>11</v>
      </c>
      <c r="C130" s="5" t="s">
        <v>13</v>
      </c>
      <c r="D130" s="6">
        <f t="shared" si="15"/>
        <v>291.18410342656614</v>
      </c>
      <c r="E130" s="6">
        <f t="shared" si="16"/>
        <v>125.48256324010049</v>
      </c>
      <c r="F130" s="6">
        <f t="shared" si="17"/>
        <v>416.66666666666663</v>
      </c>
      <c r="G130" s="7">
        <f t="shared" si="12"/>
        <v>87229.74846472974</v>
      </c>
      <c r="H130" s="6"/>
      <c r="I130" s="6"/>
      <c r="J130" s="6"/>
      <c r="K130" s="6">
        <f t="shared" si="20"/>
        <v>38896.4151313965</v>
      </c>
      <c r="L130" s="6">
        <f t="shared" si="20"/>
        <v>12770.25153527019</v>
      </c>
      <c r="M130" s="9">
        <f t="shared" si="14"/>
        <v>51666.666666666686</v>
      </c>
    </row>
    <row r="131" spans="1:13" ht="15">
      <c r="A131" s="34">
        <v>40664</v>
      </c>
      <c r="B131" s="4">
        <v>11</v>
      </c>
      <c r="C131" s="5" t="s">
        <v>14</v>
      </c>
      <c r="D131" s="6">
        <f t="shared" si="15"/>
        <v>290.7658282157658</v>
      </c>
      <c r="E131" s="6">
        <f t="shared" si="16"/>
        <v>125.90083845090084</v>
      </c>
      <c r="F131" s="6">
        <f t="shared" si="17"/>
        <v>416.66666666666663</v>
      </c>
      <c r="G131" s="7">
        <f t="shared" si="12"/>
        <v>87103.84762627883</v>
      </c>
      <c r="H131" s="6"/>
      <c r="I131" s="6"/>
      <c r="J131" s="6"/>
      <c r="K131" s="6">
        <f t="shared" si="20"/>
        <v>39187.18095961226</v>
      </c>
      <c r="L131" s="6">
        <f t="shared" si="20"/>
        <v>12896.152373721092</v>
      </c>
      <c r="M131" s="9">
        <f t="shared" si="14"/>
        <v>52083.33333333336</v>
      </c>
    </row>
    <row r="132" spans="1:13" ht="15">
      <c r="A132" s="34">
        <v>40695</v>
      </c>
      <c r="B132" s="4">
        <v>11</v>
      </c>
      <c r="C132" s="5" t="s">
        <v>15</v>
      </c>
      <c r="D132" s="6">
        <f t="shared" si="15"/>
        <v>290.3461587542628</v>
      </c>
      <c r="E132" s="6">
        <f t="shared" si="16"/>
        <v>126.32050791240385</v>
      </c>
      <c r="F132" s="6">
        <f t="shared" si="17"/>
        <v>416.66666666666663</v>
      </c>
      <c r="G132" s="7">
        <f t="shared" si="12"/>
        <v>86977.52711836643</v>
      </c>
      <c r="H132" s="6"/>
      <c r="I132" s="6"/>
      <c r="J132" s="6"/>
      <c r="K132" s="6">
        <f t="shared" si="20"/>
        <v>39477.527118366525</v>
      </c>
      <c r="L132" s="6">
        <f t="shared" si="20"/>
        <v>13022.472881633495</v>
      </c>
      <c r="M132" s="9">
        <f t="shared" si="14"/>
        <v>52500.00000000002</v>
      </c>
    </row>
    <row r="133" spans="1:13" ht="15">
      <c r="A133" s="34">
        <v>40725</v>
      </c>
      <c r="B133" s="4">
        <v>11</v>
      </c>
      <c r="C133" s="5" t="s">
        <v>16</v>
      </c>
      <c r="D133" s="6">
        <f t="shared" si="15"/>
        <v>289.92509039455473</v>
      </c>
      <c r="E133" s="6">
        <f t="shared" si="16"/>
        <v>126.7415762721119</v>
      </c>
      <c r="F133" s="6">
        <f t="shared" si="17"/>
        <v>416.66666666666663</v>
      </c>
      <c r="G133" s="7">
        <f t="shared" si="12"/>
        <v>86850.78554209432</v>
      </c>
      <c r="H133" s="6"/>
      <c r="I133" s="6"/>
      <c r="J133" s="6"/>
      <c r="K133" s="6">
        <f t="shared" si="20"/>
        <v>39767.45220876108</v>
      </c>
      <c r="L133" s="6">
        <f t="shared" si="20"/>
        <v>13149.214457905608</v>
      </c>
      <c r="M133" s="9">
        <f t="shared" si="14"/>
        <v>52916.666666666686</v>
      </c>
    </row>
    <row r="134" spans="1:13" ht="15">
      <c r="A134" s="34">
        <v>40756</v>
      </c>
      <c r="B134" s="4">
        <v>11</v>
      </c>
      <c r="C134" s="5" t="s">
        <v>17</v>
      </c>
      <c r="D134" s="6">
        <f t="shared" si="15"/>
        <v>289.5026184736477</v>
      </c>
      <c r="E134" s="6">
        <f t="shared" si="16"/>
        <v>127.16404819301891</v>
      </c>
      <c r="F134" s="6">
        <f t="shared" si="17"/>
        <v>416.66666666666663</v>
      </c>
      <c r="G134" s="7">
        <f t="shared" si="12"/>
        <v>86723.6214939013</v>
      </c>
      <c r="H134" s="6"/>
      <c r="I134" s="6"/>
      <c r="J134" s="6"/>
      <c r="K134" s="6">
        <f t="shared" si="20"/>
        <v>40056.95482723473</v>
      </c>
      <c r="L134" s="6">
        <f t="shared" si="20"/>
        <v>13276.378506098627</v>
      </c>
      <c r="M134" s="9">
        <f t="shared" si="14"/>
        <v>53333.33333333336</v>
      </c>
    </row>
    <row r="135" spans="1:13" ht="15">
      <c r="A135" s="34">
        <v>40787</v>
      </c>
      <c r="B135" s="4">
        <v>11</v>
      </c>
      <c r="C135" s="5" t="s">
        <v>18</v>
      </c>
      <c r="D135" s="6">
        <f t="shared" si="15"/>
        <v>289.07873831300435</v>
      </c>
      <c r="E135" s="6">
        <f t="shared" si="16"/>
        <v>127.58792835366228</v>
      </c>
      <c r="F135" s="6">
        <f t="shared" si="17"/>
        <v>416.66666666666663</v>
      </c>
      <c r="G135" s="7">
        <f t="shared" si="12"/>
        <v>86596.03356554764</v>
      </c>
      <c r="H135" s="6"/>
      <c r="I135" s="6"/>
      <c r="J135" s="6"/>
      <c r="K135" s="6">
        <f t="shared" si="20"/>
        <v>40346.03356554773</v>
      </c>
      <c r="L135" s="6">
        <f t="shared" si="20"/>
        <v>13403.966434452288</v>
      </c>
      <c r="M135" s="9">
        <f t="shared" si="14"/>
        <v>53750.00000000002</v>
      </c>
    </row>
    <row r="136" spans="1:13" ht="15">
      <c r="A136" s="34">
        <v>40817</v>
      </c>
      <c r="B136" s="4">
        <v>11</v>
      </c>
      <c r="C136" s="5" t="s">
        <v>19</v>
      </c>
      <c r="D136" s="6">
        <f t="shared" si="15"/>
        <v>288.6534452184921</v>
      </c>
      <c r="E136" s="6">
        <f t="shared" si="16"/>
        <v>128.01322144817453</v>
      </c>
      <c r="F136" s="6">
        <f t="shared" si="17"/>
        <v>416.66666666666663</v>
      </c>
      <c r="G136" s="7">
        <f t="shared" si="12"/>
        <v>86468.02034409947</v>
      </c>
      <c r="H136" s="6"/>
      <c r="I136" s="6"/>
      <c r="J136" s="6"/>
      <c r="K136" s="6">
        <f t="shared" si="20"/>
        <v>40634.687010766225</v>
      </c>
      <c r="L136" s="6">
        <f t="shared" si="20"/>
        <v>13531.979655900463</v>
      </c>
      <c r="M136" s="9">
        <f t="shared" si="14"/>
        <v>54166.666666666686</v>
      </c>
    </row>
    <row r="137" spans="1:13" ht="15">
      <c r="A137" s="34">
        <v>40848</v>
      </c>
      <c r="B137" s="4">
        <v>11</v>
      </c>
      <c r="C137" s="5" t="s">
        <v>20</v>
      </c>
      <c r="D137" s="6">
        <f t="shared" si="15"/>
        <v>288.2267344803316</v>
      </c>
      <c r="E137" s="6">
        <f t="shared" si="16"/>
        <v>128.43993218633506</v>
      </c>
      <c r="F137" s="6">
        <f t="shared" si="17"/>
        <v>416.66666666666663</v>
      </c>
      <c r="G137" s="7">
        <f aca="true" t="shared" si="21" ref="G137:G200">IF(G136-E137&gt;0,G136-E137,0)</f>
        <v>86339.58041191314</v>
      </c>
      <c r="H137" s="6"/>
      <c r="I137" s="6"/>
      <c r="J137" s="6"/>
      <c r="K137" s="6">
        <f aca="true" t="shared" si="22" ref="K137:L150">K136+D137</f>
        <v>40922.91374524656</v>
      </c>
      <c r="L137" s="6">
        <f t="shared" si="22"/>
        <v>13660.419588086797</v>
      </c>
      <c r="M137" s="9">
        <f aca="true" t="shared" si="23" ref="M137:M200">L137+K137</f>
        <v>54583.33333333336</v>
      </c>
    </row>
    <row r="138" spans="1:13" ht="15">
      <c r="A138" s="34">
        <v>40878</v>
      </c>
      <c r="B138" s="4">
        <v>11</v>
      </c>
      <c r="C138" s="5" t="s">
        <v>21</v>
      </c>
      <c r="D138" s="6">
        <f t="shared" si="15"/>
        <v>287.79860137304377</v>
      </c>
      <c r="E138" s="6">
        <f t="shared" si="16"/>
        <v>128.86806529362286</v>
      </c>
      <c r="F138" s="6">
        <f t="shared" si="17"/>
        <v>416.66666666666663</v>
      </c>
      <c r="G138" s="7">
        <f t="shared" si="21"/>
        <v>86210.71234661952</v>
      </c>
      <c r="H138" s="6">
        <f>SUM(D127:D138)</f>
        <v>3481.5294070757923</v>
      </c>
      <c r="I138" s="6">
        <f>SUM(E127:E138)</f>
        <v>1518.4705929242073</v>
      </c>
      <c r="J138" s="6">
        <f>I138+H138</f>
        <v>5000</v>
      </c>
      <c r="K138" s="6">
        <f t="shared" si="22"/>
        <v>41210.7123466196</v>
      </c>
      <c r="L138" s="6">
        <f t="shared" si="22"/>
        <v>13789.287653380421</v>
      </c>
      <c r="M138" s="9">
        <f t="shared" si="23"/>
        <v>55000.00000000002</v>
      </c>
    </row>
    <row r="139" spans="1:13" ht="15">
      <c r="A139" s="34">
        <v>40909</v>
      </c>
      <c r="B139" s="11">
        <v>12</v>
      </c>
      <c r="C139" s="12" t="s">
        <v>10</v>
      </c>
      <c r="D139" s="13">
        <f t="shared" si="15"/>
        <v>287.3690411553984</v>
      </c>
      <c r="E139" s="13">
        <f t="shared" si="16"/>
        <v>129.29762551126822</v>
      </c>
      <c r="F139" s="13">
        <f t="shared" si="17"/>
        <v>416.66666666666663</v>
      </c>
      <c r="G139" s="14">
        <f t="shared" si="21"/>
        <v>86081.41472110825</v>
      </c>
      <c r="H139" s="13"/>
      <c r="I139" s="13"/>
      <c r="J139" s="13"/>
      <c r="K139" s="13">
        <f t="shared" si="22"/>
        <v>41498.081387775</v>
      </c>
      <c r="L139" s="13">
        <f t="shared" si="22"/>
        <v>13918.585278891689</v>
      </c>
      <c r="M139" s="15">
        <f t="shared" si="23"/>
        <v>55416.666666666686</v>
      </c>
    </row>
    <row r="140" spans="1:13" ht="15">
      <c r="A140" s="34">
        <v>40940</v>
      </c>
      <c r="B140" s="11">
        <v>12</v>
      </c>
      <c r="C140" s="12" t="s">
        <v>11</v>
      </c>
      <c r="D140" s="13">
        <f t="shared" si="15"/>
        <v>286.9380490703608</v>
      </c>
      <c r="E140" s="13">
        <f t="shared" si="16"/>
        <v>129.7286175963058</v>
      </c>
      <c r="F140" s="13">
        <f t="shared" si="17"/>
        <v>416.66666666666663</v>
      </c>
      <c r="G140" s="14">
        <f t="shared" si="21"/>
        <v>85951.68610351194</v>
      </c>
      <c r="H140" s="13"/>
      <c r="I140" s="13"/>
      <c r="J140" s="13"/>
      <c r="K140" s="13">
        <f t="shared" si="22"/>
        <v>41785.01943684536</v>
      </c>
      <c r="L140" s="13">
        <f t="shared" si="22"/>
        <v>14048.313896487994</v>
      </c>
      <c r="M140" s="15">
        <f t="shared" si="23"/>
        <v>55833.33333333336</v>
      </c>
    </row>
    <row r="141" spans="1:13" ht="15">
      <c r="A141" s="34">
        <v>40969</v>
      </c>
      <c r="B141" s="11">
        <v>12</v>
      </c>
      <c r="C141" s="12" t="s">
        <v>12</v>
      </c>
      <c r="D141" s="13">
        <f t="shared" si="15"/>
        <v>286.5056203450398</v>
      </c>
      <c r="E141" s="13">
        <f t="shared" si="16"/>
        <v>130.16104632162683</v>
      </c>
      <c r="F141" s="13">
        <f t="shared" si="17"/>
        <v>416.66666666666663</v>
      </c>
      <c r="G141" s="14">
        <f t="shared" si="21"/>
        <v>85821.52505719032</v>
      </c>
      <c r="H141" s="13"/>
      <c r="I141" s="13"/>
      <c r="J141" s="13"/>
      <c r="K141" s="13">
        <f t="shared" si="22"/>
        <v>42071.525057190396</v>
      </c>
      <c r="L141" s="13">
        <f t="shared" si="22"/>
        <v>14178.474942809622</v>
      </c>
      <c r="M141" s="15">
        <f t="shared" si="23"/>
        <v>56250.000000000015</v>
      </c>
    </row>
    <row r="142" spans="1:13" ht="15">
      <c r="A142" s="34">
        <v>41000</v>
      </c>
      <c r="B142" s="11">
        <v>12</v>
      </c>
      <c r="C142" s="12" t="s">
        <v>13</v>
      </c>
      <c r="D142" s="13">
        <f t="shared" si="15"/>
        <v>286.0717501906344</v>
      </c>
      <c r="E142" s="13">
        <f t="shared" si="16"/>
        <v>130.5949164760322</v>
      </c>
      <c r="F142" s="13">
        <f t="shared" si="17"/>
        <v>416.66666666666663</v>
      </c>
      <c r="G142" s="14">
        <f t="shared" si="21"/>
        <v>85690.93014071428</v>
      </c>
      <c r="H142" s="13"/>
      <c r="I142" s="13"/>
      <c r="J142" s="13"/>
      <c r="K142" s="13">
        <f t="shared" si="22"/>
        <v>42357.59680738103</v>
      </c>
      <c r="L142" s="13">
        <f t="shared" si="22"/>
        <v>14309.069859285653</v>
      </c>
      <c r="M142" s="15">
        <f t="shared" si="23"/>
        <v>56666.666666666686</v>
      </c>
    </row>
    <row r="143" spans="1:13" ht="15">
      <c r="A143" s="34">
        <v>41030</v>
      </c>
      <c r="B143" s="11">
        <v>12</v>
      </c>
      <c r="C143" s="12" t="s">
        <v>14</v>
      </c>
      <c r="D143" s="13">
        <f t="shared" si="15"/>
        <v>285.6364338023809</v>
      </c>
      <c r="E143" s="13">
        <f t="shared" si="16"/>
        <v>131.03023286428572</v>
      </c>
      <c r="F143" s="13">
        <f t="shared" si="17"/>
        <v>416.66666666666663</v>
      </c>
      <c r="G143" s="14">
        <f t="shared" si="21"/>
        <v>85559.89990784999</v>
      </c>
      <c r="H143" s="13"/>
      <c r="I143" s="13"/>
      <c r="J143" s="13"/>
      <c r="K143" s="13">
        <f t="shared" si="22"/>
        <v>42643.23324118341</v>
      </c>
      <c r="L143" s="13">
        <f t="shared" si="22"/>
        <v>14440.10009214994</v>
      </c>
      <c r="M143" s="15">
        <f t="shared" si="23"/>
        <v>57083.33333333334</v>
      </c>
    </row>
    <row r="144" spans="1:13" ht="15">
      <c r="A144" s="34">
        <v>41061</v>
      </c>
      <c r="B144" s="11">
        <v>12</v>
      </c>
      <c r="C144" s="12" t="s">
        <v>15</v>
      </c>
      <c r="D144" s="13">
        <f t="shared" si="15"/>
        <v>285.1996663595</v>
      </c>
      <c r="E144" s="13">
        <f t="shared" si="16"/>
        <v>131.46700030716664</v>
      </c>
      <c r="F144" s="13">
        <f t="shared" si="17"/>
        <v>416.66666666666663</v>
      </c>
      <c r="G144" s="14">
        <f t="shared" si="21"/>
        <v>85428.43290754282</v>
      </c>
      <c r="H144" s="13"/>
      <c r="I144" s="13"/>
      <c r="J144" s="13"/>
      <c r="K144" s="13">
        <f t="shared" si="22"/>
        <v>42928.432907542905</v>
      </c>
      <c r="L144" s="13">
        <f t="shared" si="22"/>
        <v>14571.567092457106</v>
      </c>
      <c r="M144" s="15">
        <f t="shared" si="23"/>
        <v>57500.000000000015</v>
      </c>
    </row>
    <row r="145" spans="1:13" ht="15">
      <c r="A145" s="34">
        <v>41091</v>
      </c>
      <c r="B145" s="11">
        <v>12</v>
      </c>
      <c r="C145" s="12" t="s">
        <v>16</v>
      </c>
      <c r="D145" s="13">
        <f t="shared" si="15"/>
        <v>284.76144302514274</v>
      </c>
      <c r="E145" s="13">
        <f t="shared" si="16"/>
        <v>131.9052236415239</v>
      </c>
      <c r="F145" s="13">
        <f t="shared" si="17"/>
        <v>416.66666666666663</v>
      </c>
      <c r="G145" s="14">
        <f t="shared" si="21"/>
        <v>85296.5276839013</v>
      </c>
      <c r="H145" s="13"/>
      <c r="I145" s="13"/>
      <c r="J145" s="13"/>
      <c r="K145" s="13">
        <f t="shared" si="22"/>
        <v>43213.19435056805</v>
      </c>
      <c r="L145" s="13">
        <f t="shared" si="22"/>
        <v>14703.47231609863</v>
      </c>
      <c r="M145" s="15">
        <f t="shared" si="23"/>
        <v>57916.66666666668</v>
      </c>
    </row>
    <row r="146" spans="1:13" ht="15">
      <c r="A146" s="34">
        <v>41122</v>
      </c>
      <c r="B146" s="11">
        <v>12</v>
      </c>
      <c r="C146" s="12" t="s">
        <v>17</v>
      </c>
      <c r="D146" s="13">
        <f aca="true" t="shared" si="24" ref="D146:D209">IF(G145-F145&lt;0,0,G145*$D$5/100/12)</f>
        <v>284.32175894633764</v>
      </c>
      <c r="E146" s="13">
        <f aca="true" t="shared" si="25" ref="E146:E209">IF(G145-F145&lt;0,G145,F145-D146)</f>
        <v>132.344907720329</v>
      </c>
      <c r="F146" s="13">
        <f aca="true" t="shared" si="26" ref="F146:F209">E146+D146</f>
        <v>416.66666666666663</v>
      </c>
      <c r="G146" s="14">
        <f t="shared" si="21"/>
        <v>85164.18277618097</v>
      </c>
      <c r="H146" s="13"/>
      <c r="I146" s="13"/>
      <c r="J146" s="13"/>
      <c r="K146" s="13">
        <f t="shared" si="22"/>
        <v>43497.516109514385</v>
      </c>
      <c r="L146" s="13">
        <f t="shared" si="22"/>
        <v>14835.81722381896</v>
      </c>
      <c r="M146" s="15">
        <f t="shared" si="23"/>
        <v>58333.33333333334</v>
      </c>
    </row>
    <row r="147" spans="1:13" ht="15">
      <c r="A147" s="34">
        <v>41153</v>
      </c>
      <c r="B147" s="11">
        <v>12</v>
      </c>
      <c r="C147" s="12" t="s">
        <v>18</v>
      </c>
      <c r="D147" s="13">
        <f t="shared" si="24"/>
        <v>283.8806092539366</v>
      </c>
      <c r="E147" s="13">
        <f t="shared" si="25"/>
        <v>132.78605741273003</v>
      </c>
      <c r="F147" s="13">
        <f t="shared" si="26"/>
        <v>416.66666666666663</v>
      </c>
      <c r="G147" s="14">
        <f t="shared" si="21"/>
        <v>85031.39671876824</v>
      </c>
      <c r="H147" s="13"/>
      <c r="I147" s="13"/>
      <c r="J147" s="13"/>
      <c r="K147" s="13">
        <f t="shared" si="22"/>
        <v>43781.39671876832</v>
      </c>
      <c r="L147" s="13">
        <f t="shared" si="22"/>
        <v>14968.60328123169</v>
      </c>
      <c r="M147" s="15">
        <f t="shared" si="23"/>
        <v>58750.000000000015</v>
      </c>
    </row>
    <row r="148" spans="1:13" ht="15">
      <c r="A148" s="34">
        <v>41183</v>
      </c>
      <c r="B148" s="11">
        <v>12</v>
      </c>
      <c r="C148" s="12" t="s">
        <v>19</v>
      </c>
      <c r="D148" s="13">
        <f t="shared" si="24"/>
        <v>283.4379890625608</v>
      </c>
      <c r="E148" s="13">
        <f t="shared" si="25"/>
        <v>133.22867760410583</v>
      </c>
      <c r="F148" s="13">
        <f t="shared" si="26"/>
        <v>416.66666666666663</v>
      </c>
      <c r="G148" s="14">
        <f t="shared" si="21"/>
        <v>84898.16804116414</v>
      </c>
      <c r="H148" s="13"/>
      <c r="I148" s="13"/>
      <c r="J148" s="13"/>
      <c r="K148" s="13">
        <f t="shared" si="22"/>
        <v>44064.83470783089</v>
      </c>
      <c r="L148" s="13">
        <f t="shared" si="22"/>
        <v>15101.831958835795</v>
      </c>
      <c r="M148" s="15">
        <f t="shared" si="23"/>
        <v>59166.666666666686</v>
      </c>
    </row>
    <row r="149" spans="1:13" ht="15">
      <c r="A149" s="34">
        <v>41214</v>
      </c>
      <c r="B149" s="11">
        <v>12</v>
      </c>
      <c r="C149" s="12" t="s">
        <v>20</v>
      </c>
      <c r="D149" s="13">
        <f t="shared" si="24"/>
        <v>282.9938934705471</v>
      </c>
      <c r="E149" s="13">
        <f t="shared" si="25"/>
        <v>133.67277319611952</v>
      </c>
      <c r="F149" s="13">
        <f t="shared" si="26"/>
        <v>416.66666666666663</v>
      </c>
      <c r="G149" s="14">
        <f t="shared" si="21"/>
        <v>84764.49526796803</v>
      </c>
      <c r="H149" s="13"/>
      <c r="I149" s="13"/>
      <c r="J149" s="13"/>
      <c r="K149" s="13">
        <f t="shared" si="22"/>
        <v>44347.82860130144</v>
      </c>
      <c r="L149" s="13">
        <f t="shared" si="22"/>
        <v>15235.504732031915</v>
      </c>
      <c r="M149" s="15">
        <f t="shared" si="23"/>
        <v>59583.33333333335</v>
      </c>
    </row>
    <row r="150" spans="1:13" ht="15">
      <c r="A150" s="34">
        <v>41244</v>
      </c>
      <c r="B150" s="11">
        <v>12</v>
      </c>
      <c r="C150" s="12" t="s">
        <v>21</v>
      </c>
      <c r="D150" s="13">
        <f t="shared" si="24"/>
        <v>282.5483175598934</v>
      </c>
      <c r="E150" s="13">
        <f t="shared" si="25"/>
        <v>134.11834910677322</v>
      </c>
      <c r="F150" s="13">
        <f t="shared" si="26"/>
        <v>416.66666666666663</v>
      </c>
      <c r="G150" s="14">
        <f t="shared" si="21"/>
        <v>84630.37691886125</v>
      </c>
      <c r="H150" s="13">
        <f>SUM(D139:D150)</f>
        <v>3419.6645722417325</v>
      </c>
      <c r="I150" s="13">
        <f>SUM(E139:E150)</f>
        <v>1580.3354277582669</v>
      </c>
      <c r="J150" s="13">
        <f>I150+H150</f>
        <v>4999.999999999999</v>
      </c>
      <c r="K150" s="13">
        <f t="shared" si="22"/>
        <v>44630.37691886133</v>
      </c>
      <c r="L150" s="13">
        <f t="shared" si="22"/>
        <v>15369.623081138689</v>
      </c>
      <c r="M150" s="15">
        <f t="shared" si="23"/>
        <v>60000.000000000015</v>
      </c>
    </row>
    <row r="151" spans="1:13" ht="15">
      <c r="A151" s="34">
        <v>41275</v>
      </c>
      <c r="B151" s="4">
        <v>13</v>
      </c>
      <c r="C151" s="5" t="s">
        <v>10</v>
      </c>
      <c r="D151" s="6">
        <f t="shared" si="24"/>
        <v>282.1012563962042</v>
      </c>
      <c r="E151" s="6">
        <f t="shared" si="25"/>
        <v>134.56541027046245</v>
      </c>
      <c r="F151" s="6">
        <f t="shared" si="26"/>
        <v>416.66666666666663</v>
      </c>
      <c r="G151" s="7">
        <f t="shared" si="21"/>
        <v>84495.81150859079</v>
      </c>
      <c r="H151" s="6"/>
      <c r="I151" s="6"/>
      <c r="J151" s="6"/>
      <c r="K151" s="6">
        <f>K150+D151</f>
        <v>44912.478175257536</v>
      </c>
      <c r="L151" s="6">
        <f>L150+E151</f>
        <v>15504.188491409152</v>
      </c>
      <c r="M151" s="9">
        <f t="shared" si="23"/>
        <v>60416.666666666686</v>
      </c>
    </row>
    <row r="152" spans="1:13" ht="15">
      <c r="A152" s="34">
        <v>41306</v>
      </c>
      <c r="B152" s="4">
        <v>13</v>
      </c>
      <c r="C152" s="5" t="s">
        <v>11</v>
      </c>
      <c r="D152" s="6">
        <f t="shared" si="24"/>
        <v>281.652705028636</v>
      </c>
      <c r="E152" s="6">
        <f t="shared" si="25"/>
        <v>135.01396163803065</v>
      </c>
      <c r="F152" s="6">
        <f t="shared" si="26"/>
        <v>416.66666666666663</v>
      </c>
      <c r="G152" s="7">
        <f t="shared" si="21"/>
        <v>84360.79754695276</v>
      </c>
      <c r="H152" s="6"/>
      <c r="I152" s="6"/>
      <c r="J152" s="6"/>
      <c r="K152" s="6">
        <f>K151+D152</f>
        <v>45194.130880286175</v>
      </c>
      <c r="L152" s="6">
        <f>L151+E152</f>
        <v>15639.202453047183</v>
      </c>
      <c r="M152" s="9">
        <f t="shared" si="23"/>
        <v>60833.33333333336</v>
      </c>
    </row>
    <row r="153" spans="1:13" ht="15">
      <c r="A153" s="34">
        <v>41334</v>
      </c>
      <c r="B153" s="4">
        <v>13</v>
      </c>
      <c r="C153" s="5" t="s">
        <v>12</v>
      </c>
      <c r="D153" s="6">
        <f t="shared" si="24"/>
        <v>281.2026584898425</v>
      </c>
      <c r="E153" s="6">
        <f t="shared" si="25"/>
        <v>135.4640081768241</v>
      </c>
      <c r="F153" s="6">
        <f t="shared" si="26"/>
        <v>416.66666666666663</v>
      </c>
      <c r="G153" s="7">
        <f t="shared" si="21"/>
        <v>84225.33353877593</v>
      </c>
      <c r="H153" s="6"/>
      <c r="I153" s="6"/>
      <c r="J153" s="6"/>
      <c r="K153" s="6">
        <f aca="true" t="shared" si="27" ref="K153:L168">K152+D153</f>
        <v>45475.333538776016</v>
      </c>
      <c r="L153" s="6">
        <f t="shared" si="27"/>
        <v>15774.666461224007</v>
      </c>
      <c r="M153" s="9">
        <f t="shared" si="23"/>
        <v>61250.00000000002</v>
      </c>
    </row>
    <row r="154" spans="1:13" ht="15">
      <c r="A154" s="34">
        <v>41365</v>
      </c>
      <c r="B154" s="4">
        <v>13</v>
      </c>
      <c r="C154" s="5" t="s">
        <v>13</v>
      </c>
      <c r="D154" s="6">
        <f t="shared" si="24"/>
        <v>280.75111179591977</v>
      </c>
      <c r="E154" s="6">
        <f t="shared" si="25"/>
        <v>135.91555487074686</v>
      </c>
      <c r="F154" s="6">
        <f t="shared" si="26"/>
        <v>416.66666666666663</v>
      </c>
      <c r="G154" s="7">
        <f t="shared" si="21"/>
        <v>84089.41798390518</v>
      </c>
      <c r="H154" s="6"/>
      <c r="I154" s="6"/>
      <c r="J154" s="6"/>
      <c r="K154" s="6">
        <f t="shared" si="27"/>
        <v>45756.08465057194</v>
      </c>
      <c r="L154" s="6">
        <f t="shared" si="27"/>
        <v>15910.582016094755</v>
      </c>
      <c r="M154" s="9">
        <f t="shared" si="23"/>
        <v>61666.66666666669</v>
      </c>
    </row>
    <row r="155" spans="1:13" ht="15">
      <c r="A155" s="34">
        <v>41395</v>
      </c>
      <c r="B155" s="4">
        <v>13</v>
      </c>
      <c r="C155" s="5" t="s">
        <v>14</v>
      </c>
      <c r="D155" s="6">
        <f t="shared" si="24"/>
        <v>280.29805994635063</v>
      </c>
      <c r="E155" s="6">
        <f t="shared" si="25"/>
        <v>136.368606720316</v>
      </c>
      <c r="F155" s="6">
        <f t="shared" si="26"/>
        <v>416.66666666666663</v>
      </c>
      <c r="G155" s="7">
        <f t="shared" si="21"/>
        <v>83953.04937718487</v>
      </c>
      <c r="H155" s="6"/>
      <c r="I155" s="6"/>
      <c r="J155" s="6"/>
      <c r="K155" s="6">
        <f t="shared" si="27"/>
        <v>46036.382710518286</v>
      </c>
      <c r="L155" s="6">
        <f t="shared" si="27"/>
        <v>16046.950622815071</v>
      </c>
      <c r="M155" s="9">
        <f t="shared" si="23"/>
        <v>62083.33333333336</v>
      </c>
    </row>
    <row r="156" spans="1:13" ht="15">
      <c r="A156" s="34">
        <v>41426</v>
      </c>
      <c r="B156" s="4">
        <v>13</v>
      </c>
      <c r="C156" s="5" t="s">
        <v>15</v>
      </c>
      <c r="D156" s="6">
        <f t="shared" si="24"/>
        <v>279.84349792394954</v>
      </c>
      <c r="E156" s="6">
        <f t="shared" si="25"/>
        <v>136.8231687427171</v>
      </c>
      <c r="F156" s="6">
        <f t="shared" si="26"/>
        <v>416.66666666666663</v>
      </c>
      <c r="G156" s="7">
        <f t="shared" si="21"/>
        <v>83816.22620844215</v>
      </c>
      <c r="H156" s="6"/>
      <c r="I156" s="6"/>
      <c r="J156" s="6"/>
      <c r="K156" s="6">
        <f t="shared" si="27"/>
        <v>46316.22620844223</v>
      </c>
      <c r="L156" s="6">
        <f t="shared" si="27"/>
        <v>16183.773791557789</v>
      </c>
      <c r="M156" s="9">
        <f t="shared" si="23"/>
        <v>62500.00000000002</v>
      </c>
    </row>
    <row r="157" spans="1:13" ht="15">
      <c r="A157" s="34">
        <v>41456</v>
      </c>
      <c r="B157" s="4">
        <v>13</v>
      </c>
      <c r="C157" s="5" t="s">
        <v>16</v>
      </c>
      <c r="D157" s="6">
        <f t="shared" si="24"/>
        <v>279.3874206948072</v>
      </c>
      <c r="E157" s="6">
        <f t="shared" si="25"/>
        <v>137.27924597185944</v>
      </c>
      <c r="F157" s="6">
        <f t="shared" si="26"/>
        <v>416.66666666666663</v>
      </c>
      <c r="G157" s="7">
        <f t="shared" si="21"/>
        <v>83678.94696247029</v>
      </c>
      <c r="H157" s="6"/>
      <c r="I157" s="6"/>
      <c r="J157" s="6"/>
      <c r="K157" s="6">
        <f t="shared" si="27"/>
        <v>46595.61362913704</v>
      </c>
      <c r="L157" s="6">
        <f t="shared" si="27"/>
        <v>16321.05303752965</v>
      </c>
      <c r="M157" s="9">
        <f t="shared" si="23"/>
        <v>62916.66666666669</v>
      </c>
    </row>
    <row r="158" spans="1:13" ht="15">
      <c r="A158" s="34">
        <v>41487</v>
      </c>
      <c r="B158" s="4">
        <v>13</v>
      </c>
      <c r="C158" s="5" t="s">
        <v>17</v>
      </c>
      <c r="D158" s="6">
        <f t="shared" si="24"/>
        <v>278.92982320823427</v>
      </c>
      <c r="E158" s="6">
        <f t="shared" si="25"/>
        <v>137.73684345843236</v>
      </c>
      <c r="F158" s="6">
        <f t="shared" si="26"/>
        <v>416.66666666666663</v>
      </c>
      <c r="G158" s="7">
        <f t="shared" si="21"/>
        <v>83541.21011901186</v>
      </c>
      <c r="H158" s="6"/>
      <c r="I158" s="6"/>
      <c r="J158" s="6"/>
      <c r="K158" s="6">
        <f t="shared" si="27"/>
        <v>46874.54345234528</v>
      </c>
      <c r="L158" s="6">
        <f t="shared" si="27"/>
        <v>16458.789880988083</v>
      </c>
      <c r="M158" s="9">
        <f t="shared" si="23"/>
        <v>63333.33333333336</v>
      </c>
    </row>
    <row r="159" spans="1:13" ht="15">
      <c r="A159" s="34">
        <v>41518</v>
      </c>
      <c r="B159" s="4">
        <v>13</v>
      </c>
      <c r="C159" s="5" t="s">
        <v>18</v>
      </c>
      <c r="D159" s="6">
        <f t="shared" si="24"/>
        <v>278.47070039670615</v>
      </c>
      <c r="E159" s="6">
        <f t="shared" si="25"/>
        <v>138.19596626996048</v>
      </c>
      <c r="F159" s="6">
        <f t="shared" si="26"/>
        <v>416.66666666666663</v>
      </c>
      <c r="G159" s="7">
        <f t="shared" si="21"/>
        <v>83403.01415274189</v>
      </c>
      <c r="H159" s="6"/>
      <c r="I159" s="6"/>
      <c r="J159" s="6"/>
      <c r="K159" s="6">
        <f t="shared" si="27"/>
        <v>47153.014152741984</v>
      </c>
      <c r="L159" s="6">
        <f t="shared" si="27"/>
        <v>16596.98584725804</v>
      </c>
      <c r="M159" s="9">
        <f t="shared" si="23"/>
        <v>63750.00000000003</v>
      </c>
    </row>
    <row r="160" spans="1:13" ht="15">
      <c r="A160" s="34">
        <v>41548</v>
      </c>
      <c r="B160" s="4">
        <v>13</v>
      </c>
      <c r="C160" s="5" t="s">
        <v>19</v>
      </c>
      <c r="D160" s="6">
        <f t="shared" si="24"/>
        <v>278.0100471758063</v>
      </c>
      <c r="E160" s="6">
        <f t="shared" si="25"/>
        <v>138.65661949086035</v>
      </c>
      <c r="F160" s="6">
        <f t="shared" si="26"/>
        <v>416.66666666666663</v>
      </c>
      <c r="G160" s="7">
        <f t="shared" si="21"/>
        <v>83264.35753325102</v>
      </c>
      <c r="H160" s="6"/>
      <c r="I160" s="6"/>
      <c r="J160" s="6"/>
      <c r="K160" s="6">
        <f t="shared" si="27"/>
        <v>47431.02419991779</v>
      </c>
      <c r="L160" s="6">
        <f t="shared" si="27"/>
        <v>16735.6424667489</v>
      </c>
      <c r="M160" s="9">
        <f t="shared" si="23"/>
        <v>64166.666666666686</v>
      </c>
    </row>
    <row r="161" spans="1:13" ht="15">
      <c r="A161" s="34">
        <v>41579</v>
      </c>
      <c r="B161" s="4">
        <v>13</v>
      </c>
      <c r="C161" s="5" t="s">
        <v>20</v>
      </c>
      <c r="D161" s="6">
        <f t="shared" si="24"/>
        <v>277.54785844417006</v>
      </c>
      <c r="E161" s="6">
        <f t="shared" si="25"/>
        <v>139.11880822249657</v>
      </c>
      <c r="F161" s="6">
        <f t="shared" si="26"/>
        <v>416.66666666666663</v>
      </c>
      <c r="G161" s="7">
        <f t="shared" si="21"/>
        <v>83125.23872502852</v>
      </c>
      <c r="H161" s="6"/>
      <c r="I161" s="6"/>
      <c r="J161" s="6"/>
      <c r="K161" s="6">
        <f t="shared" si="27"/>
        <v>47708.57205836196</v>
      </c>
      <c r="L161" s="6">
        <f t="shared" si="27"/>
        <v>16874.7612749714</v>
      </c>
      <c r="M161" s="9">
        <f t="shared" si="23"/>
        <v>64583.33333333336</v>
      </c>
    </row>
    <row r="162" spans="1:13" ht="15">
      <c r="A162" s="34">
        <v>41609</v>
      </c>
      <c r="B162" s="4">
        <v>13</v>
      </c>
      <c r="C162" s="5" t="s">
        <v>21</v>
      </c>
      <c r="D162" s="6">
        <f t="shared" si="24"/>
        <v>277.0841290834284</v>
      </c>
      <c r="E162" s="6">
        <f t="shared" si="25"/>
        <v>139.5825375832382</v>
      </c>
      <c r="F162" s="6">
        <f t="shared" si="26"/>
        <v>416.66666666666663</v>
      </c>
      <c r="G162" s="7">
        <f t="shared" si="21"/>
        <v>82985.65618744529</v>
      </c>
      <c r="H162" s="6"/>
      <c r="I162" s="6"/>
      <c r="J162" s="6"/>
      <c r="K162" s="6">
        <f t="shared" si="27"/>
        <v>47985.65618744539</v>
      </c>
      <c r="L162" s="6">
        <f t="shared" si="27"/>
        <v>17014.343812554638</v>
      </c>
      <c r="M162" s="9">
        <f t="shared" si="23"/>
        <v>65000.00000000003</v>
      </c>
    </row>
    <row r="163" spans="1:13" ht="15">
      <c r="A163" s="34">
        <v>41640</v>
      </c>
      <c r="B163" s="11">
        <v>14</v>
      </c>
      <c r="C163" s="12" t="s">
        <v>10</v>
      </c>
      <c r="D163" s="13">
        <f t="shared" si="24"/>
        <v>276.61885395815096</v>
      </c>
      <c r="E163" s="13">
        <f t="shared" si="25"/>
        <v>140.04781270851566</v>
      </c>
      <c r="F163" s="13">
        <f t="shared" si="26"/>
        <v>416.66666666666663</v>
      </c>
      <c r="G163" s="14">
        <f t="shared" si="21"/>
        <v>82845.60837473677</v>
      </c>
      <c r="H163" s="13"/>
      <c r="I163" s="13"/>
      <c r="J163" s="13"/>
      <c r="K163" s="13">
        <f t="shared" si="27"/>
        <v>48262.27504140354</v>
      </c>
      <c r="L163" s="13">
        <f t="shared" si="27"/>
        <v>17154.391625263153</v>
      </c>
      <c r="M163" s="15">
        <f t="shared" si="23"/>
        <v>65416.66666666669</v>
      </c>
    </row>
    <row r="164" spans="1:13" ht="15">
      <c r="A164" s="34">
        <v>41671</v>
      </c>
      <c r="B164" s="11">
        <v>14</v>
      </c>
      <c r="C164" s="12" t="s">
        <v>11</v>
      </c>
      <c r="D164" s="13">
        <f t="shared" si="24"/>
        <v>276.15202791578923</v>
      </c>
      <c r="E164" s="13">
        <f t="shared" si="25"/>
        <v>140.5146387508774</v>
      </c>
      <c r="F164" s="13">
        <f t="shared" si="26"/>
        <v>416.66666666666663</v>
      </c>
      <c r="G164" s="14">
        <f t="shared" si="21"/>
        <v>82705.0937359859</v>
      </c>
      <c r="H164" s="13"/>
      <c r="I164" s="13"/>
      <c r="J164" s="13"/>
      <c r="K164" s="13">
        <f t="shared" si="27"/>
        <v>48538.42706931933</v>
      </c>
      <c r="L164" s="13">
        <f t="shared" si="27"/>
        <v>17294.90626401403</v>
      </c>
      <c r="M164" s="15">
        <f t="shared" si="23"/>
        <v>65833.33333333336</v>
      </c>
    </row>
    <row r="165" spans="1:13" ht="15">
      <c r="A165" s="34">
        <v>41699</v>
      </c>
      <c r="B165" s="11">
        <v>14</v>
      </c>
      <c r="C165" s="12" t="s">
        <v>12</v>
      </c>
      <c r="D165" s="13">
        <f t="shared" si="24"/>
        <v>275.68364578661965</v>
      </c>
      <c r="E165" s="13">
        <f t="shared" si="25"/>
        <v>140.98302088004698</v>
      </c>
      <c r="F165" s="13">
        <f t="shared" si="26"/>
        <v>416.66666666666663</v>
      </c>
      <c r="G165" s="14">
        <f t="shared" si="21"/>
        <v>82564.11071510585</v>
      </c>
      <c r="H165" s="13"/>
      <c r="I165" s="13"/>
      <c r="J165" s="13"/>
      <c r="K165" s="13">
        <f t="shared" si="27"/>
        <v>48814.110715105955</v>
      </c>
      <c r="L165" s="13">
        <f t="shared" si="27"/>
        <v>17435.889284894078</v>
      </c>
      <c r="M165" s="15">
        <f t="shared" si="23"/>
        <v>66250.00000000003</v>
      </c>
    </row>
    <row r="166" spans="1:13" ht="15">
      <c r="A166" s="34">
        <v>41730</v>
      </c>
      <c r="B166" s="11">
        <v>14</v>
      </c>
      <c r="C166" s="12" t="s">
        <v>13</v>
      </c>
      <c r="D166" s="13">
        <f t="shared" si="24"/>
        <v>275.2137023836862</v>
      </c>
      <c r="E166" s="13">
        <f t="shared" si="25"/>
        <v>141.45296428298042</v>
      </c>
      <c r="F166" s="13">
        <f t="shared" si="26"/>
        <v>416.66666666666663</v>
      </c>
      <c r="G166" s="14">
        <f t="shared" si="21"/>
        <v>82422.65775082287</v>
      </c>
      <c r="H166" s="13"/>
      <c r="I166" s="13"/>
      <c r="J166" s="13"/>
      <c r="K166" s="13">
        <f t="shared" si="27"/>
        <v>49089.32441748964</v>
      </c>
      <c r="L166" s="13">
        <f t="shared" si="27"/>
        <v>17577.342249177058</v>
      </c>
      <c r="M166" s="15">
        <f t="shared" si="23"/>
        <v>66666.6666666667</v>
      </c>
    </row>
    <row r="167" spans="1:13" ht="15">
      <c r="A167" s="34">
        <v>41760</v>
      </c>
      <c r="B167" s="11">
        <v>14</v>
      </c>
      <c r="C167" s="12" t="s">
        <v>14</v>
      </c>
      <c r="D167" s="13">
        <f t="shared" si="24"/>
        <v>274.74219250274285</v>
      </c>
      <c r="E167" s="13">
        <f t="shared" si="25"/>
        <v>141.92447416392378</v>
      </c>
      <c r="F167" s="13">
        <f t="shared" si="26"/>
        <v>416.66666666666663</v>
      </c>
      <c r="G167" s="14">
        <f t="shared" si="21"/>
        <v>82280.73327665894</v>
      </c>
      <c r="H167" s="13"/>
      <c r="I167" s="13"/>
      <c r="J167" s="13"/>
      <c r="K167" s="13">
        <f t="shared" si="27"/>
        <v>49364.066609992384</v>
      </c>
      <c r="L167" s="13">
        <f t="shared" si="27"/>
        <v>17719.26672334098</v>
      </c>
      <c r="M167" s="15">
        <f t="shared" si="23"/>
        <v>67083.33333333337</v>
      </c>
    </row>
    <row r="168" spans="1:13" ht="15">
      <c r="A168" s="34">
        <v>41791</v>
      </c>
      <c r="B168" s="11">
        <v>14</v>
      </c>
      <c r="C168" s="12" t="s">
        <v>15</v>
      </c>
      <c r="D168" s="13">
        <f t="shared" si="24"/>
        <v>274.2691109221965</v>
      </c>
      <c r="E168" s="13">
        <f t="shared" si="25"/>
        <v>142.39755574447014</v>
      </c>
      <c r="F168" s="13">
        <f t="shared" si="26"/>
        <v>416.66666666666663</v>
      </c>
      <c r="G168" s="14">
        <f t="shared" si="21"/>
        <v>82138.33572091447</v>
      </c>
      <c r="H168" s="13"/>
      <c r="I168" s="13"/>
      <c r="J168" s="13"/>
      <c r="K168" s="13">
        <f t="shared" si="27"/>
        <v>49638.33572091458</v>
      </c>
      <c r="L168" s="13">
        <f t="shared" si="27"/>
        <v>17861.664279085453</v>
      </c>
      <c r="M168" s="15">
        <f t="shared" si="23"/>
        <v>67500.00000000003</v>
      </c>
    </row>
    <row r="169" spans="1:13" ht="15">
      <c r="A169" s="34">
        <v>41821</v>
      </c>
      <c r="B169" s="11">
        <v>14</v>
      </c>
      <c r="C169" s="12" t="s">
        <v>16</v>
      </c>
      <c r="D169" s="13">
        <f t="shared" si="24"/>
        <v>273.79445240304824</v>
      </c>
      <c r="E169" s="13">
        <f t="shared" si="25"/>
        <v>142.8722142636184</v>
      </c>
      <c r="F169" s="13">
        <f t="shared" si="26"/>
        <v>416.66666666666663</v>
      </c>
      <c r="G169" s="14">
        <f t="shared" si="21"/>
        <v>81995.46350665085</v>
      </c>
      <c r="H169" s="13"/>
      <c r="I169" s="13"/>
      <c r="J169" s="13"/>
      <c r="K169" s="13">
        <f aca="true" t="shared" si="28" ref="K169:L184">K168+D169</f>
        <v>49912.13017331763</v>
      </c>
      <c r="L169" s="13">
        <f t="shared" si="28"/>
        <v>18004.53649334907</v>
      </c>
      <c r="M169" s="15">
        <f t="shared" si="23"/>
        <v>67916.6666666667</v>
      </c>
    </row>
    <row r="170" spans="1:13" ht="15">
      <c r="A170" s="34">
        <v>41852</v>
      </c>
      <c r="B170" s="11">
        <v>14</v>
      </c>
      <c r="C170" s="12" t="s">
        <v>17</v>
      </c>
      <c r="D170" s="13">
        <f t="shared" si="24"/>
        <v>273.31821168883613</v>
      </c>
      <c r="E170" s="13">
        <f t="shared" si="25"/>
        <v>143.3484549778305</v>
      </c>
      <c r="F170" s="13">
        <f t="shared" si="26"/>
        <v>416.66666666666663</v>
      </c>
      <c r="G170" s="14">
        <f t="shared" si="21"/>
        <v>81852.11505167301</v>
      </c>
      <c r="H170" s="13"/>
      <c r="I170" s="13"/>
      <c r="J170" s="13"/>
      <c r="K170" s="13">
        <f t="shared" si="28"/>
        <v>50185.448385006464</v>
      </c>
      <c r="L170" s="13">
        <f t="shared" si="28"/>
        <v>18147.8849483269</v>
      </c>
      <c r="M170" s="15">
        <f t="shared" si="23"/>
        <v>68333.33333333337</v>
      </c>
    </row>
    <row r="171" spans="1:13" ht="15">
      <c r="A171" s="34">
        <v>41883</v>
      </c>
      <c r="B171" s="11">
        <v>14</v>
      </c>
      <c r="C171" s="12" t="s">
        <v>18</v>
      </c>
      <c r="D171" s="13">
        <f t="shared" si="24"/>
        <v>272.8403835055767</v>
      </c>
      <c r="E171" s="13">
        <f t="shared" si="25"/>
        <v>143.82628316108992</v>
      </c>
      <c r="F171" s="13">
        <f t="shared" si="26"/>
        <v>416.66666666666663</v>
      </c>
      <c r="G171" s="14">
        <f t="shared" si="21"/>
        <v>81708.28876851192</v>
      </c>
      <c r="H171" s="13"/>
      <c r="I171" s="13"/>
      <c r="J171" s="13"/>
      <c r="K171" s="13">
        <f t="shared" si="28"/>
        <v>50458.288768512044</v>
      </c>
      <c r="L171" s="13">
        <f t="shared" si="28"/>
        <v>18291.71123148799</v>
      </c>
      <c r="M171" s="15">
        <f t="shared" si="23"/>
        <v>68750.00000000003</v>
      </c>
    </row>
    <row r="172" spans="1:13" ht="15">
      <c r="A172" s="34">
        <v>41913</v>
      </c>
      <c r="B172" s="11">
        <v>14</v>
      </c>
      <c r="C172" s="12" t="s">
        <v>19</v>
      </c>
      <c r="D172" s="13">
        <f t="shared" si="24"/>
        <v>272.3609625617064</v>
      </c>
      <c r="E172" s="13">
        <f t="shared" si="25"/>
        <v>144.30570410496023</v>
      </c>
      <c r="F172" s="13">
        <f t="shared" si="26"/>
        <v>416.66666666666663</v>
      </c>
      <c r="G172" s="14">
        <f t="shared" si="21"/>
        <v>81563.98306440696</v>
      </c>
      <c r="H172" s="13"/>
      <c r="I172" s="13"/>
      <c r="J172" s="13"/>
      <c r="K172" s="13">
        <f t="shared" si="28"/>
        <v>50730.64973107375</v>
      </c>
      <c r="L172" s="13">
        <f t="shared" si="28"/>
        <v>18436.01693559295</v>
      </c>
      <c r="M172" s="15">
        <f t="shared" si="23"/>
        <v>69166.6666666667</v>
      </c>
    </row>
    <row r="173" spans="1:13" ht="15">
      <c r="A173" s="34">
        <v>41944</v>
      </c>
      <c r="B173" s="11">
        <v>14</v>
      </c>
      <c r="C173" s="12" t="s">
        <v>20</v>
      </c>
      <c r="D173" s="13">
        <f t="shared" si="24"/>
        <v>271.87994354802316</v>
      </c>
      <c r="E173" s="13">
        <f t="shared" si="25"/>
        <v>144.78672311864347</v>
      </c>
      <c r="F173" s="13">
        <f t="shared" si="26"/>
        <v>416.66666666666663</v>
      </c>
      <c r="G173" s="14">
        <f t="shared" si="21"/>
        <v>81419.19634128832</v>
      </c>
      <c r="H173" s="13"/>
      <c r="I173" s="13"/>
      <c r="J173" s="13"/>
      <c r="K173" s="13">
        <f t="shared" si="28"/>
        <v>51002.52967462177</v>
      </c>
      <c r="L173" s="13">
        <f t="shared" si="28"/>
        <v>18580.803658711593</v>
      </c>
      <c r="M173" s="15">
        <f t="shared" si="23"/>
        <v>69583.33333333337</v>
      </c>
    </row>
    <row r="174" spans="1:13" ht="15">
      <c r="A174" s="34">
        <v>41974</v>
      </c>
      <c r="B174" s="11">
        <v>14</v>
      </c>
      <c r="C174" s="12" t="s">
        <v>21</v>
      </c>
      <c r="D174" s="13">
        <f t="shared" si="24"/>
        <v>271.3973211376277</v>
      </c>
      <c r="E174" s="13">
        <f t="shared" si="25"/>
        <v>145.2693455290389</v>
      </c>
      <c r="F174" s="13">
        <f t="shared" si="26"/>
        <v>416.66666666666663</v>
      </c>
      <c r="G174" s="14">
        <f t="shared" si="21"/>
        <v>81273.92699575928</v>
      </c>
      <c r="H174" s="13"/>
      <c r="I174" s="13"/>
      <c r="J174" s="13"/>
      <c r="K174" s="13">
        <f t="shared" si="28"/>
        <v>51273.9269957594</v>
      </c>
      <c r="L174" s="13">
        <f t="shared" si="28"/>
        <v>18726.073004240632</v>
      </c>
      <c r="M174" s="15">
        <f t="shared" si="23"/>
        <v>70000.00000000003</v>
      </c>
    </row>
    <row r="175" spans="1:13" ht="15">
      <c r="A175" s="34">
        <v>42005</v>
      </c>
      <c r="B175" s="4">
        <v>15</v>
      </c>
      <c r="C175" s="5" t="s">
        <v>10</v>
      </c>
      <c r="D175" s="6">
        <f t="shared" si="24"/>
        <v>270.91308998586425</v>
      </c>
      <c r="E175" s="6">
        <f t="shared" si="25"/>
        <v>145.75357668080238</v>
      </c>
      <c r="F175" s="6">
        <f t="shared" si="26"/>
        <v>416.66666666666663</v>
      </c>
      <c r="G175" s="7">
        <f t="shared" si="21"/>
        <v>81128.17341907848</v>
      </c>
      <c r="H175" s="6"/>
      <c r="I175" s="6"/>
      <c r="J175" s="6"/>
      <c r="K175" s="6">
        <f t="shared" si="28"/>
        <v>51544.840085745265</v>
      </c>
      <c r="L175" s="6">
        <f t="shared" si="28"/>
        <v>18871.826580921435</v>
      </c>
      <c r="M175" s="9">
        <f t="shared" si="23"/>
        <v>70416.6666666667</v>
      </c>
    </row>
    <row r="176" spans="1:13" ht="15">
      <c r="A176" s="34">
        <v>42036</v>
      </c>
      <c r="B176" s="4">
        <v>15</v>
      </c>
      <c r="C176" s="5" t="s">
        <v>11</v>
      </c>
      <c r="D176" s="6">
        <f t="shared" si="24"/>
        <v>270.4272447302616</v>
      </c>
      <c r="E176" s="6">
        <f t="shared" si="25"/>
        <v>146.23942193640505</v>
      </c>
      <c r="F176" s="6">
        <f t="shared" si="26"/>
        <v>416.66666666666663</v>
      </c>
      <c r="G176" s="7">
        <f t="shared" si="21"/>
        <v>80981.93399714207</v>
      </c>
      <c r="H176" s="6"/>
      <c r="I176" s="6"/>
      <c r="J176" s="6"/>
      <c r="K176" s="6">
        <f t="shared" si="28"/>
        <v>51815.26733047553</v>
      </c>
      <c r="L176" s="6">
        <f t="shared" si="28"/>
        <v>19018.066002857842</v>
      </c>
      <c r="M176" s="9">
        <f t="shared" si="23"/>
        <v>70833.33333333337</v>
      </c>
    </row>
    <row r="177" spans="1:13" ht="15">
      <c r="A177" s="34">
        <v>42064</v>
      </c>
      <c r="B177" s="4">
        <v>15</v>
      </c>
      <c r="C177" s="5" t="s">
        <v>12</v>
      </c>
      <c r="D177" s="6">
        <f t="shared" si="24"/>
        <v>269.9397799904736</v>
      </c>
      <c r="E177" s="6">
        <f t="shared" si="25"/>
        <v>146.72688667619303</v>
      </c>
      <c r="F177" s="6">
        <f t="shared" si="26"/>
        <v>416.66666666666663</v>
      </c>
      <c r="G177" s="7">
        <f t="shared" si="21"/>
        <v>80835.20711046588</v>
      </c>
      <c r="H177" s="6"/>
      <c r="I177" s="6"/>
      <c r="J177" s="6"/>
      <c r="K177" s="6">
        <f t="shared" si="28"/>
        <v>52085.207110466006</v>
      </c>
      <c r="L177" s="6">
        <f t="shared" si="28"/>
        <v>19164.792889534034</v>
      </c>
      <c r="M177" s="9">
        <f t="shared" si="23"/>
        <v>71250.00000000004</v>
      </c>
    </row>
    <row r="178" spans="1:13" ht="15">
      <c r="A178" s="34">
        <v>42095</v>
      </c>
      <c r="B178" s="4">
        <v>15</v>
      </c>
      <c r="C178" s="5" t="s">
        <v>13</v>
      </c>
      <c r="D178" s="6">
        <f t="shared" si="24"/>
        <v>269.4506903682196</v>
      </c>
      <c r="E178" s="6">
        <f t="shared" si="25"/>
        <v>147.215976298447</v>
      </c>
      <c r="F178" s="6">
        <f t="shared" si="26"/>
        <v>416.66666666666663</v>
      </c>
      <c r="G178" s="7">
        <f t="shared" si="21"/>
        <v>80687.99113416743</v>
      </c>
      <c r="H178" s="6"/>
      <c r="I178" s="6"/>
      <c r="J178" s="6"/>
      <c r="K178" s="6">
        <f t="shared" si="28"/>
        <v>52354.657800834226</v>
      </c>
      <c r="L178" s="6">
        <f t="shared" si="28"/>
        <v>19312.008865832482</v>
      </c>
      <c r="M178" s="9">
        <f t="shared" si="23"/>
        <v>71666.66666666672</v>
      </c>
    </row>
    <row r="179" spans="1:13" ht="15">
      <c r="A179" s="34">
        <v>42125</v>
      </c>
      <c r="B179" s="4">
        <v>15</v>
      </c>
      <c r="C179" s="5" t="s">
        <v>14</v>
      </c>
      <c r="D179" s="6">
        <f t="shared" si="24"/>
        <v>268.95997044722475</v>
      </c>
      <c r="E179" s="6">
        <f t="shared" si="25"/>
        <v>147.70669621944188</v>
      </c>
      <c r="F179" s="6">
        <f t="shared" si="26"/>
        <v>416.66666666666663</v>
      </c>
      <c r="G179" s="7">
        <f t="shared" si="21"/>
        <v>80540.284437948</v>
      </c>
      <c r="H179" s="6"/>
      <c r="I179" s="6"/>
      <c r="J179" s="6"/>
      <c r="K179" s="6">
        <f t="shared" si="28"/>
        <v>52623.61777128145</v>
      </c>
      <c r="L179" s="6">
        <f t="shared" si="28"/>
        <v>19459.715562051922</v>
      </c>
      <c r="M179" s="9">
        <f t="shared" si="23"/>
        <v>72083.33333333337</v>
      </c>
    </row>
    <row r="180" spans="1:13" ht="15">
      <c r="A180" s="34">
        <v>42156</v>
      </c>
      <c r="B180" s="4">
        <v>15</v>
      </c>
      <c r="C180" s="5" t="s">
        <v>15</v>
      </c>
      <c r="D180" s="6">
        <f t="shared" si="24"/>
        <v>268.46761479315995</v>
      </c>
      <c r="E180" s="6">
        <f t="shared" si="25"/>
        <v>148.19905187350668</v>
      </c>
      <c r="F180" s="6">
        <f t="shared" si="26"/>
        <v>416.66666666666663</v>
      </c>
      <c r="G180" s="7">
        <f t="shared" si="21"/>
        <v>80392.08538607448</v>
      </c>
      <c r="H180" s="6"/>
      <c r="I180" s="6"/>
      <c r="J180" s="6"/>
      <c r="K180" s="6">
        <f t="shared" si="28"/>
        <v>52892.085386074614</v>
      </c>
      <c r="L180" s="6">
        <f t="shared" si="28"/>
        <v>19607.91461392543</v>
      </c>
      <c r="M180" s="9">
        <f t="shared" si="23"/>
        <v>72500.00000000004</v>
      </c>
    </row>
    <row r="181" spans="1:13" ht="15">
      <c r="A181" s="34">
        <v>42186</v>
      </c>
      <c r="B181" s="4">
        <v>15</v>
      </c>
      <c r="C181" s="5" t="s">
        <v>16</v>
      </c>
      <c r="D181" s="6">
        <f t="shared" si="24"/>
        <v>267.9736179535816</v>
      </c>
      <c r="E181" s="6">
        <f t="shared" si="25"/>
        <v>148.69304871308503</v>
      </c>
      <c r="F181" s="6">
        <f t="shared" si="26"/>
        <v>416.66666666666663</v>
      </c>
      <c r="G181" s="7">
        <f t="shared" si="21"/>
        <v>80243.3923373614</v>
      </c>
      <c r="H181" s="6"/>
      <c r="I181" s="6"/>
      <c r="J181" s="6"/>
      <c r="K181" s="6">
        <f t="shared" si="28"/>
        <v>53160.0590040282</v>
      </c>
      <c r="L181" s="6">
        <f t="shared" si="28"/>
        <v>19756.607662638515</v>
      </c>
      <c r="M181" s="9">
        <f t="shared" si="23"/>
        <v>72916.66666666672</v>
      </c>
    </row>
    <row r="182" spans="1:13" ht="15">
      <c r="A182" s="34">
        <v>42217</v>
      </c>
      <c r="B182" s="4">
        <v>15</v>
      </c>
      <c r="C182" s="5" t="s">
        <v>17</v>
      </c>
      <c r="D182" s="6">
        <f t="shared" si="24"/>
        <v>267.4779744578713</v>
      </c>
      <c r="E182" s="6">
        <f t="shared" si="25"/>
        <v>149.18869220879532</v>
      </c>
      <c r="F182" s="6">
        <f t="shared" si="26"/>
        <v>416.66666666666663</v>
      </c>
      <c r="G182" s="7">
        <f t="shared" si="21"/>
        <v>80094.2036451526</v>
      </c>
      <c r="H182" s="6"/>
      <c r="I182" s="6"/>
      <c r="J182" s="6"/>
      <c r="K182" s="6">
        <f t="shared" si="28"/>
        <v>53427.53697848607</v>
      </c>
      <c r="L182" s="6">
        <f t="shared" si="28"/>
        <v>19905.79635484731</v>
      </c>
      <c r="M182" s="9">
        <f t="shared" si="23"/>
        <v>73333.33333333337</v>
      </c>
    </row>
    <row r="183" spans="1:13" ht="15">
      <c r="A183" s="34">
        <v>42248</v>
      </c>
      <c r="B183" s="4">
        <v>15</v>
      </c>
      <c r="C183" s="5" t="s">
        <v>18</v>
      </c>
      <c r="D183" s="6">
        <f t="shared" si="24"/>
        <v>266.9806788171753</v>
      </c>
      <c r="E183" s="6">
        <f t="shared" si="25"/>
        <v>149.6859878494913</v>
      </c>
      <c r="F183" s="6">
        <f t="shared" si="26"/>
        <v>416.66666666666663</v>
      </c>
      <c r="G183" s="7">
        <f t="shared" si="21"/>
        <v>79944.5176573031</v>
      </c>
      <c r="H183" s="6"/>
      <c r="I183" s="6"/>
      <c r="J183" s="6"/>
      <c r="K183" s="6">
        <f t="shared" si="28"/>
        <v>53694.517657303244</v>
      </c>
      <c r="L183" s="6">
        <f t="shared" si="28"/>
        <v>20055.4823426968</v>
      </c>
      <c r="M183" s="9">
        <f t="shared" si="23"/>
        <v>73750.00000000004</v>
      </c>
    </row>
    <row r="184" spans="1:13" ht="15">
      <c r="A184" s="34">
        <v>42278</v>
      </c>
      <c r="B184" s="4">
        <v>15</v>
      </c>
      <c r="C184" s="5" t="s">
        <v>19</v>
      </c>
      <c r="D184" s="6">
        <f t="shared" si="24"/>
        <v>266.4817255243437</v>
      </c>
      <c r="E184" s="6">
        <f t="shared" si="25"/>
        <v>150.18494114232294</v>
      </c>
      <c r="F184" s="6">
        <f t="shared" si="26"/>
        <v>416.66666666666663</v>
      </c>
      <c r="G184" s="7">
        <f t="shared" si="21"/>
        <v>79794.33271616079</v>
      </c>
      <c r="H184" s="6"/>
      <c r="I184" s="6"/>
      <c r="J184" s="6"/>
      <c r="K184" s="6">
        <f t="shared" si="28"/>
        <v>53960.99938282759</v>
      </c>
      <c r="L184" s="6">
        <f t="shared" si="28"/>
        <v>20205.667283839124</v>
      </c>
      <c r="M184" s="9">
        <f t="shared" si="23"/>
        <v>74166.66666666672</v>
      </c>
    </row>
    <row r="185" spans="1:13" ht="15">
      <c r="A185" s="34">
        <v>42309</v>
      </c>
      <c r="B185" s="4">
        <v>15</v>
      </c>
      <c r="C185" s="5" t="s">
        <v>20</v>
      </c>
      <c r="D185" s="6">
        <f t="shared" si="24"/>
        <v>265.98110905386926</v>
      </c>
      <c r="E185" s="6">
        <f t="shared" si="25"/>
        <v>150.68555761279737</v>
      </c>
      <c r="F185" s="6">
        <f t="shared" si="26"/>
        <v>416.66666666666663</v>
      </c>
      <c r="G185" s="7">
        <f t="shared" si="21"/>
        <v>79643.64715854799</v>
      </c>
      <c r="H185" s="6"/>
      <c r="I185" s="6"/>
      <c r="J185" s="6"/>
      <c r="K185" s="6">
        <f aca="true" t="shared" si="29" ref="K185:L200">K184+D185</f>
        <v>54226.98049188146</v>
      </c>
      <c r="L185" s="6">
        <f t="shared" si="29"/>
        <v>20356.35284145192</v>
      </c>
      <c r="M185" s="9">
        <f t="shared" si="23"/>
        <v>74583.33333333339</v>
      </c>
    </row>
    <row r="186" spans="1:13" ht="15">
      <c r="A186" s="34">
        <v>42339</v>
      </c>
      <c r="B186" s="4">
        <v>15</v>
      </c>
      <c r="C186" s="5" t="s">
        <v>21</v>
      </c>
      <c r="D186" s="6">
        <f t="shared" si="24"/>
        <v>265.47882386182664</v>
      </c>
      <c r="E186" s="6">
        <f t="shared" si="25"/>
        <v>151.18784280484</v>
      </c>
      <c r="F186" s="6">
        <f t="shared" si="26"/>
        <v>416.66666666666663</v>
      </c>
      <c r="G186" s="7">
        <f t="shared" si="21"/>
        <v>79492.45931574315</v>
      </c>
      <c r="H186" s="6"/>
      <c r="I186" s="6"/>
      <c r="J186" s="6"/>
      <c r="K186" s="6">
        <f t="shared" si="29"/>
        <v>54492.45931574329</v>
      </c>
      <c r="L186" s="6">
        <f t="shared" si="29"/>
        <v>20507.54068425676</v>
      </c>
      <c r="M186" s="9">
        <f t="shared" si="23"/>
        <v>75000.00000000006</v>
      </c>
    </row>
    <row r="187" spans="1:13" ht="15">
      <c r="A187" s="34">
        <v>42370</v>
      </c>
      <c r="B187" s="11">
        <v>16</v>
      </c>
      <c r="C187" s="12" t="s">
        <v>10</v>
      </c>
      <c r="D187" s="13">
        <f t="shared" si="24"/>
        <v>264.9748643858105</v>
      </c>
      <c r="E187" s="13">
        <f t="shared" si="25"/>
        <v>151.6918022808561</v>
      </c>
      <c r="F187" s="13">
        <f t="shared" si="26"/>
        <v>416.66666666666663</v>
      </c>
      <c r="G187" s="14">
        <f t="shared" si="21"/>
        <v>79340.7675134623</v>
      </c>
      <c r="H187" s="13"/>
      <c r="I187" s="13"/>
      <c r="J187" s="13"/>
      <c r="K187" s="13">
        <f t="shared" si="29"/>
        <v>54757.4341801291</v>
      </c>
      <c r="L187" s="13">
        <f t="shared" si="29"/>
        <v>20659.232486537618</v>
      </c>
      <c r="M187" s="15">
        <f t="shared" si="23"/>
        <v>75416.66666666672</v>
      </c>
    </row>
    <row r="188" spans="1:13" ht="15">
      <c r="A188" s="34">
        <v>42401</v>
      </c>
      <c r="B188" s="11">
        <v>16</v>
      </c>
      <c r="C188" s="12" t="s">
        <v>11</v>
      </c>
      <c r="D188" s="13">
        <f t="shared" si="24"/>
        <v>264.46922504487435</v>
      </c>
      <c r="E188" s="13">
        <f t="shared" si="25"/>
        <v>152.19744162179228</v>
      </c>
      <c r="F188" s="13">
        <f t="shared" si="26"/>
        <v>416.66666666666663</v>
      </c>
      <c r="G188" s="14">
        <f t="shared" si="21"/>
        <v>79188.57007184051</v>
      </c>
      <c r="H188" s="13"/>
      <c r="I188" s="13"/>
      <c r="J188" s="13"/>
      <c r="K188" s="13">
        <f t="shared" si="29"/>
        <v>55021.90340517397</v>
      </c>
      <c r="L188" s="13">
        <f t="shared" si="29"/>
        <v>20811.42992815941</v>
      </c>
      <c r="M188" s="15">
        <f t="shared" si="23"/>
        <v>75833.33333333339</v>
      </c>
    </row>
    <row r="189" spans="1:13" ht="15">
      <c r="A189" s="34">
        <v>42430</v>
      </c>
      <c r="B189" s="11">
        <v>16</v>
      </c>
      <c r="C189" s="12" t="s">
        <v>12</v>
      </c>
      <c r="D189" s="13">
        <f t="shared" si="24"/>
        <v>263.9619002394684</v>
      </c>
      <c r="E189" s="13">
        <f t="shared" si="25"/>
        <v>152.70476642719825</v>
      </c>
      <c r="F189" s="13">
        <f t="shared" si="26"/>
        <v>416.66666666666663</v>
      </c>
      <c r="G189" s="14">
        <f t="shared" si="21"/>
        <v>79035.86530541332</v>
      </c>
      <c r="H189" s="13"/>
      <c r="I189" s="13"/>
      <c r="J189" s="13"/>
      <c r="K189" s="13">
        <f t="shared" si="29"/>
        <v>55285.86530541344</v>
      </c>
      <c r="L189" s="13">
        <f t="shared" si="29"/>
        <v>20964.13469458661</v>
      </c>
      <c r="M189" s="15">
        <f t="shared" si="23"/>
        <v>76250.00000000006</v>
      </c>
    </row>
    <row r="190" spans="1:13" ht="15">
      <c r="A190" s="34">
        <v>42461</v>
      </c>
      <c r="B190" s="11">
        <v>16</v>
      </c>
      <c r="C190" s="12" t="s">
        <v>13</v>
      </c>
      <c r="D190" s="13">
        <f t="shared" si="24"/>
        <v>263.4528843513777</v>
      </c>
      <c r="E190" s="13">
        <f t="shared" si="25"/>
        <v>153.21378231528894</v>
      </c>
      <c r="F190" s="13">
        <f t="shared" si="26"/>
        <v>416.66666666666663</v>
      </c>
      <c r="G190" s="14">
        <f t="shared" si="21"/>
        <v>78882.65152309803</v>
      </c>
      <c r="H190" s="13"/>
      <c r="I190" s="13"/>
      <c r="J190" s="13"/>
      <c r="K190" s="13">
        <f t="shared" si="29"/>
        <v>55549.31818976482</v>
      </c>
      <c r="L190" s="13">
        <f t="shared" si="29"/>
        <v>21117.348476901898</v>
      </c>
      <c r="M190" s="15">
        <f t="shared" si="23"/>
        <v>76666.66666666672</v>
      </c>
    </row>
    <row r="191" spans="1:13" ht="15">
      <c r="A191" s="34">
        <v>42491</v>
      </c>
      <c r="B191" s="11">
        <v>16</v>
      </c>
      <c r="C191" s="12" t="s">
        <v>14</v>
      </c>
      <c r="D191" s="13">
        <f t="shared" si="24"/>
        <v>262.9421717436601</v>
      </c>
      <c r="E191" s="13">
        <f t="shared" si="25"/>
        <v>153.72449492300655</v>
      </c>
      <c r="F191" s="13">
        <f t="shared" si="26"/>
        <v>416.66666666666663</v>
      </c>
      <c r="G191" s="14">
        <f t="shared" si="21"/>
        <v>78728.92702817502</v>
      </c>
      <c r="H191" s="13"/>
      <c r="I191" s="13"/>
      <c r="J191" s="13"/>
      <c r="K191" s="13">
        <f t="shared" si="29"/>
        <v>55812.26036150848</v>
      </c>
      <c r="L191" s="13">
        <f t="shared" si="29"/>
        <v>21271.072971824906</v>
      </c>
      <c r="M191" s="15">
        <f t="shared" si="23"/>
        <v>77083.33333333339</v>
      </c>
    </row>
    <row r="192" spans="1:13" ht="15">
      <c r="A192" s="34">
        <v>42522</v>
      </c>
      <c r="B192" s="11">
        <v>16</v>
      </c>
      <c r="C192" s="12" t="s">
        <v>15</v>
      </c>
      <c r="D192" s="13">
        <f t="shared" si="24"/>
        <v>262.4297567605834</v>
      </c>
      <c r="E192" s="13">
        <f t="shared" si="25"/>
        <v>154.2369099060832</v>
      </c>
      <c r="F192" s="13">
        <f t="shared" si="26"/>
        <v>416.66666666666663</v>
      </c>
      <c r="G192" s="14">
        <f t="shared" si="21"/>
        <v>78574.69011826893</v>
      </c>
      <c r="H192" s="13"/>
      <c r="I192" s="13"/>
      <c r="J192" s="13"/>
      <c r="K192" s="13">
        <f t="shared" si="29"/>
        <v>56074.69011826906</v>
      </c>
      <c r="L192" s="13">
        <f t="shared" si="29"/>
        <v>21425.309881730987</v>
      </c>
      <c r="M192" s="15">
        <f t="shared" si="23"/>
        <v>77500.00000000006</v>
      </c>
    </row>
    <row r="193" spans="1:13" ht="15">
      <c r="A193" s="34">
        <v>42552</v>
      </c>
      <c r="B193" s="11">
        <v>16</v>
      </c>
      <c r="C193" s="12" t="s">
        <v>16</v>
      </c>
      <c r="D193" s="13">
        <f t="shared" si="24"/>
        <v>261.9156337275631</v>
      </c>
      <c r="E193" s="13">
        <f t="shared" si="25"/>
        <v>154.75103293910354</v>
      </c>
      <c r="F193" s="13">
        <f t="shared" si="26"/>
        <v>416.66666666666663</v>
      </c>
      <c r="G193" s="14">
        <f t="shared" si="21"/>
        <v>78419.93908532982</v>
      </c>
      <c r="H193" s="13"/>
      <c r="I193" s="13"/>
      <c r="J193" s="13"/>
      <c r="K193" s="13">
        <f t="shared" si="29"/>
        <v>56336.60575199663</v>
      </c>
      <c r="L193" s="13">
        <f t="shared" si="29"/>
        <v>21580.06091467009</v>
      </c>
      <c r="M193" s="15">
        <f t="shared" si="23"/>
        <v>77916.66666666672</v>
      </c>
    </row>
    <row r="194" spans="1:13" ht="15">
      <c r="A194" s="34">
        <v>42583</v>
      </c>
      <c r="B194" s="11">
        <v>16</v>
      </c>
      <c r="C194" s="12" t="s">
        <v>17</v>
      </c>
      <c r="D194" s="13">
        <f t="shared" si="24"/>
        <v>261.3997969510994</v>
      </c>
      <c r="E194" s="13">
        <f t="shared" si="25"/>
        <v>155.26686971556722</v>
      </c>
      <c r="F194" s="13">
        <f t="shared" si="26"/>
        <v>416.66666666666663</v>
      </c>
      <c r="G194" s="14">
        <f t="shared" si="21"/>
        <v>78264.67221561426</v>
      </c>
      <c r="H194" s="13"/>
      <c r="I194" s="13"/>
      <c r="J194" s="13"/>
      <c r="K194" s="13">
        <f t="shared" si="29"/>
        <v>56598.00554894772</v>
      </c>
      <c r="L194" s="13">
        <f t="shared" si="29"/>
        <v>21735.32778438566</v>
      </c>
      <c r="M194" s="15">
        <f t="shared" si="23"/>
        <v>78333.33333333339</v>
      </c>
    </row>
    <row r="195" spans="1:13" ht="15">
      <c r="A195" s="34">
        <v>42614</v>
      </c>
      <c r="B195" s="11">
        <v>16</v>
      </c>
      <c r="C195" s="12" t="s">
        <v>18</v>
      </c>
      <c r="D195" s="13">
        <f t="shared" si="24"/>
        <v>260.88224071871423</v>
      </c>
      <c r="E195" s="13">
        <f t="shared" si="25"/>
        <v>155.7844259479524</v>
      </c>
      <c r="F195" s="13">
        <f t="shared" si="26"/>
        <v>416.66666666666663</v>
      </c>
      <c r="G195" s="14">
        <f t="shared" si="21"/>
        <v>78108.88778966632</v>
      </c>
      <c r="H195" s="13"/>
      <c r="I195" s="13"/>
      <c r="J195" s="13"/>
      <c r="K195" s="13">
        <f t="shared" si="29"/>
        <v>56858.887789666434</v>
      </c>
      <c r="L195" s="13">
        <f t="shared" si="29"/>
        <v>21891.112210333613</v>
      </c>
      <c r="M195" s="15">
        <f t="shared" si="23"/>
        <v>78750.00000000004</v>
      </c>
    </row>
    <row r="196" spans="1:13" ht="15">
      <c r="A196" s="34">
        <v>42644</v>
      </c>
      <c r="B196" s="11">
        <v>16</v>
      </c>
      <c r="C196" s="12" t="s">
        <v>19</v>
      </c>
      <c r="D196" s="13">
        <f t="shared" si="24"/>
        <v>260.36295929888774</v>
      </c>
      <c r="E196" s="13">
        <f t="shared" si="25"/>
        <v>156.30370736777888</v>
      </c>
      <c r="F196" s="13">
        <f t="shared" si="26"/>
        <v>416.66666666666663</v>
      </c>
      <c r="G196" s="14">
        <f t="shared" si="21"/>
        <v>77952.58408229853</v>
      </c>
      <c r="H196" s="13"/>
      <c r="I196" s="13"/>
      <c r="J196" s="13"/>
      <c r="K196" s="13">
        <f t="shared" si="29"/>
        <v>57119.25074896532</v>
      </c>
      <c r="L196" s="13">
        <f t="shared" si="29"/>
        <v>22047.415917701393</v>
      </c>
      <c r="M196" s="15">
        <f t="shared" si="23"/>
        <v>79166.66666666672</v>
      </c>
    </row>
    <row r="197" spans="1:13" ht="15">
      <c r="A197" s="34">
        <v>42675</v>
      </c>
      <c r="B197" s="11">
        <v>16</v>
      </c>
      <c r="C197" s="12" t="s">
        <v>20</v>
      </c>
      <c r="D197" s="13">
        <f t="shared" si="24"/>
        <v>259.8419469409951</v>
      </c>
      <c r="E197" s="13">
        <f t="shared" si="25"/>
        <v>156.8247197256715</v>
      </c>
      <c r="F197" s="13">
        <f t="shared" si="26"/>
        <v>416.66666666666663</v>
      </c>
      <c r="G197" s="14">
        <f t="shared" si="21"/>
        <v>77795.75936257286</v>
      </c>
      <c r="H197" s="13"/>
      <c r="I197" s="13"/>
      <c r="J197" s="13"/>
      <c r="K197" s="13">
        <f t="shared" si="29"/>
        <v>57379.092695906314</v>
      </c>
      <c r="L197" s="13">
        <f t="shared" si="29"/>
        <v>22204.240637427065</v>
      </c>
      <c r="M197" s="15">
        <f t="shared" si="23"/>
        <v>79583.33333333337</v>
      </c>
    </row>
    <row r="198" spans="1:13" ht="15">
      <c r="A198" s="34">
        <v>42705</v>
      </c>
      <c r="B198" s="11">
        <v>16</v>
      </c>
      <c r="C198" s="12" t="s">
        <v>21</v>
      </c>
      <c r="D198" s="13">
        <f t="shared" si="24"/>
        <v>259.3191978752429</v>
      </c>
      <c r="E198" s="13">
        <f t="shared" si="25"/>
        <v>157.34746879142375</v>
      </c>
      <c r="F198" s="13">
        <f t="shared" si="26"/>
        <v>416.66666666666663</v>
      </c>
      <c r="G198" s="14">
        <f t="shared" si="21"/>
        <v>77638.41189378143</v>
      </c>
      <c r="H198" s="13"/>
      <c r="I198" s="13"/>
      <c r="J198" s="13"/>
      <c r="K198" s="13">
        <f t="shared" si="29"/>
        <v>57638.41189378156</v>
      </c>
      <c r="L198" s="13">
        <f t="shared" si="29"/>
        <v>22361.58810621849</v>
      </c>
      <c r="M198" s="15">
        <f t="shared" si="23"/>
        <v>80000.00000000004</v>
      </c>
    </row>
    <row r="199" spans="1:13" ht="15">
      <c r="A199" s="34">
        <v>42736</v>
      </c>
      <c r="B199" s="4">
        <v>17</v>
      </c>
      <c r="C199" s="5" t="s">
        <v>10</v>
      </c>
      <c r="D199" s="6">
        <f t="shared" si="24"/>
        <v>258.7947063126048</v>
      </c>
      <c r="E199" s="6">
        <f t="shared" si="25"/>
        <v>157.87196035406186</v>
      </c>
      <c r="F199" s="6">
        <f t="shared" si="26"/>
        <v>416.66666666666663</v>
      </c>
      <c r="G199" s="7">
        <f t="shared" si="21"/>
        <v>77480.53993342737</v>
      </c>
      <c r="H199" s="6"/>
      <c r="I199" s="6"/>
      <c r="J199" s="6"/>
      <c r="K199" s="6">
        <f t="shared" si="29"/>
        <v>57897.20660009416</v>
      </c>
      <c r="L199" s="6">
        <f t="shared" si="29"/>
        <v>22519.460066572552</v>
      </c>
      <c r="M199" s="9">
        <f t="shared" si="23"/>
        <v>80416.66666666672</v>
      </c>
    </row>
    <row r="200" spans="1:13" ht="15">
      <c r="A200" s="34">
        <v>42767</v>
      </c>
      <c r="B200" s="4">
        <v>17</v>
      </c>
      <c r="C200" s="5" t="s">
        <v>11</v>
      </c>
      <c r="D200" s="6">
        <f t="shared" si="24"/>
        <v>258.2684664447579</v>
      </c>
      <c r="E200" s="6">
        <f t="shared" si="25"/>
        <v>158.39820022190872</v>
      </c>
      <c r="F200" s="6">
        <f t="shared" si="26"/>
        <v>416.66666666666663</v>
      </c>
      <c r="G200" s="7">
        <f t="shared" si="21"/>
        <v>77322.14173320546</v>
      </c>
      <c r="H200" s="6"/>
      <c r="I200" s="6"/>
      <c r="J200" s="6"/>
      <c r="K200" s="6">
        <f t="shared" si="29"/>
        <v>58155.47506653892</v>
      </c>
      <c r="L200" s="6">
        <f t="shared" si="29"/>
        <v>22677.85826679446</v>
      </c>
      <c r="M200" s="9">
        <f t="shared" si="23"/>
        <v>80833.33333333339</v>
      </c>
    </row>
    <row r="201" spans="1:13" ht="15">
      <c r="A201" s="34">
        <v>42795</v>
      </c>
      <c r="B201" s="4">
        <v>17</v>
      </c>
      <c r="C201" s="5" t="s">
        <v>12</v>
      </c>
      <c r="D201" s="6">
        <f t="shared" si="24"/>
        <v>257.74047244401817</v>
      </c>
      <c r="E201" s="6">
        <f t="shared" si="25"/>
        <v>158.92619422264846</v>
      </c>
      <c r="F201" s="6">
        <f t="shared" si="26"/>
        <v>416.66666666666663</v>
      </c>
      <c r="G201" s="7">
        <f aca="true" t="shared" si="30" ref="G201:G264">IF(G200-E201&gt;0,G200-E201,0)</f>
        <v>77163.21553898281</v>
      </c>
      <c r="H201" s="6"/>
      <c r="I201" s="6"/>
      <c r="J201" s="6"/>
      <c r="K201" s="6">
        <f aca="true" t="shared" si="31" ref="K201:L216">K200+D201</f>
        <v>58413.21553898294</v>
      </c>
      <c r="L201" s="6">
        <f t="shared" si="31"/>
        <v>22836.78446101711</v>
      </c>
      <c r="M201" s="9">
        <f aca="true" t="shared" si="32" ref="M201:M264">L201+K201</f>
        <v>81250.00000000006</v>
      </c>
    </row>
    <row r="202" spans="1:13" ht="15">
      <c r="A202" s="34">
        <v>42826</v>
      </c>
      <c r="B202" s="4">
        <v>17</v>
      </c>
      <c r="C202" s="5" t="s">
        <v>13</v>
      </c>
      <c r="D202" s="6">
        <f t="shared" si="24"/>
        <v>257.210718463276</v>
      </c>
      <c r="E202" s="6">
        <f t="shared" si="25"/>
        <v>159.45594820339062</v>
      </c>
      <c r="F202" s="6">
        <f t="shared" si="26"/>
        <v>416.66666666666663</v>
      </c>
      <c r="G202" s="7">
        <f t="shared" si="30"/>
        <v>77003.75959077942</v>
      </c>
      <c r="H202" s="6"/>
      <c r="I202" s="6"/>
      <c r="J202" s="6"/>
      <c r="K202" s="6">
        <f t="shared" si="31"/>
        <v>58670.42625744622</v>
      </c>
      <c r="L202" s="6">
        <f t="shared" si="31"/>
        <v>22996.2404092205</v>
      </c>
      <c r="M202" s="9">
        <f t="shared" si="32"/>
        <v>81666.66666666672</v>
      </c>
    </row>
    <row r="203" spans="1:13" ht="15">
      <c r="A203" s="34">
        <v>42856</v>
      </c>
      <c r="B203" s="4">
        <v>17</v>
      </c>
      <c r="C203" s="5" t="s">
        <v>14</v>
      </c>
      <c r="D203" s="6">
        <f t="shared" si="24"/>
        <v>256.6791986359314</v>
      </c>
      <c r="E203" s="6">
        <f t="shared" si="25"/>
        <v>159.98746803073522</v>
      </c>
      <c r="F203" s="6">
        <f t="shared" si="26"/>
        <v>416.66666666666663</v>
      </c>
      <c r="G203" s="7">
        <f t="shared" si="30"/>
        <v>76843.77212274868</v>
      </c>
      <c r="H203" s="6"/>
      <c r="I203" s="6"/>
      <c r="J203" s="6"/>
      <c r="K203" s="6">
        <f t="shared" si="31"/>
        <v>58927.10545608215</v>
      </c>
      <c r="L203" s="6">
        <f t="shared" si="31"/>
        <v>23156.227877251236</v>
      </c>
      <c r="M203" s="9">
        <f t="shared" si="32"/>
        <v>82083.33333333339</v>
      </c>
    </row>
    <row r="204" spans="1:13" ht="15">
      <c r="A204" s="34">
        <v>42887</v>
      </c>
      <c r="B204" s="4">
        <v>17</v>
      </c>
      <c r="C204" s="5" t="s">
        <v>15</v>
      </c>
      <c r="D204" s="6">
        <f t="shared" si="24"/>
        <v>256.1459070758289</v>
      </c>
      <c r="E204" s="6">
        <f t="shared" si="25"/>
        <v>160.5207595908377</v>
      </c>
      <c r="F204" s="6">
        <f t="shared" si="26"/>
        <v>416.66666666666663</v>
      </c>
      <c r="G204" s="7">
        <f t="shared" si="30"/>
        <v>76683.25136315783</v>
      </c>
      <c r="H204" s="6"/>
      <c r="I204" s="6"/>
      <c r="J204" s="6"/>
      <c r="K204" s="6">
        <f t="shared" si="31"/>
        <v>59183.25136315798</v>
      </c>
      <c r="L204" s="6">
        <f t="shared" si="31"/>
        <v>23316.748636842072</v>
      </c>
      <c r="M204" s="9">
        <f t="shared" si="32"/>
        <v>82500.00000000006</v>
      </c>
    </row>
    <row r="205" spans="1:13" ht="15">
      <c r="A205" s="34">
        <v>42917</v>
      </c>
      <c r="B205" s="4">
        <v>17</v>
      </c>
      <c r="C205" s="5" t="s">
        <v>16</v>
      </c>
      <c r="D205" s="6">
        <f t="shared" si="24"/>
        <v>255.61083787719278</v>
      </c>
      <c r="E205" s="6">
        <f t="shared" si="25"/>
        <v>161.05582878947385</v>
      </c>
      <c r="F205" s="6">
        <f t="shared" si="26"/>
        <v>416.66666666666663</v>
      </c>
      <c r="G205" s="7">
        <f t="shared" si="30"/>
        <v>76522.19553436837</v>
      </c>
      <c r="H205" s="6"/>
      <c r="I205" s="6"/>
      <c r="J205" s="6"/>
      <c r="K205" s="6">
        <f t="shared" si="31"/>
        <v>59438.86220103517</v>
      </c>
      <c r="L205" s="6">
        <f t="shared" si="31"/>
        <v>23477.804465631547</v>
      </c>
      <c r="M205" s="9">
        <f t="shared" si="32"/>
        <v>82916.66666666672</v>
      </c>
    </row>
    <row r="206" spans="1:13" ht="15">
      <c r="A206" s="34">
        <v>42948</v>
      </c>
      <c r="B206" s="4">
        <v>17</v>
      </c>
      <c r="C206" s="5" t="s">
        <v>17</v>
      </c>
      <c r="D206" s="6">
        <f t="shared" si="24"/>
        <v>255.07398511456122</v>
      </c>
      <c r="E206" s="6">
        <f t="shared" si="25"/>
        <v>161.5926815521054</v>
      </c>
      <c r="F206" s="6">
        <f t="shared" si="26"/>
        <v>416.66666666666663</v>
      </c>
      <c r="G206" s="7">
        <f t="shared" si="30"/>
        <v>76360.60285281626</v>
      </c>
      <c r="H206" s="6"/>
      <c r="I206" s="6"/>
      <c r="J206" s="6"/>
      <c r="K206" s="6">
        <f t="shared" si="31"/>
        <v>59693.93618614973</v>
      </c>
      <c r="L206" s="6">
        <f t="shared" si="31"/>
        <v>23639.397147183652</v>
      </c>
      <c r="M206" s="9">
        <f t="shared" si="32"/>
        <v>83333.33333333339</v>
      </c>
    </row>
    <row r="207" spans="1:13" ht="15">
      <c r="A207" s="34">
        <v>42979</v>
      </c>
      <c r="B207" s="4">
        <v>17</v>
      </c>
      <c r="C207" s="5" t="s">
        <v>18</v>
      </c>
      <c r="D207" s="6">
        <f t="shared" si="24"/>
        <v>254.53534284272087</v>
      </c>
      <c r="E207" s="6">
        <f t="shared" si="25"/>
        <v>162.13132382394576</v>
      </c>
      <c r="F207" s="6">
        <f t="shared" si="26"/>
        <v>416.66666666666663</v>
      </c>
      <c r="G207" s="7">
        <f t="shared" si="30"/>
        <v>76198.4715289923</v>
      </c>
      <c r="H207" s="6"/>
      <c r="I207" s="6"/>
      <c r="J207" s="6"/>
      <c r="K207" s="6">
        <f t="shared" si="31"/>
        <v>59948.47152899245</v>
      </c>
      <c r="L207" s="6">
        <f t="shared" si="31"/>
        <v>23801.528471007598</v>
      </c>
      <c r="M207" s="9">
        <f t="shared" si="32"/>
        <v>83750.00000000004</v>
      </c>
    </row>
    <row r="208" spans="1:13" ht="15">
      <c r="A208" s="34">
        <v>43009</v>
      </c>
      <c r="B208" s="4">
        <v>17</v>
      </c>
      <c r="C208" s="5" t="s">
        <v>19</v>
      </c>
      <c r="D208" s="6">
        <f t="shared" si="24"/>
        <v>253.99490509664102</v>
      </c>
      <c r="E208" s="6">
        <f t="shared" si="25"/>
        <v>162.6717615700256</v>
      </c>
      <c r="F208" s="6">
        <f t="shared" si="26"/>
        <v>416.66666666666663</v>
      </c>
      <c r="G208" s="7">
        <f t="shared" si="30"/>
        <v>76035.79976742227</v>
      </c>
      <c r="H208" s="6"/>
      <c r="I208" s="6"/>
      <c r="J208" s="6"/>
      <c r="K208" s="6">
        <f t="shared" si="31"/>
        <v>60202.46643408909</v>
      </c>
      <c r="L208" s="6">
        <f t="shared" si="31"/>
        <v>23964.200232577623</v>
      </c>
      <c r="M208" s="9">
        <f t="shared" si="32"/>
        <v>84166.66666666672</v>
      </c>
    </row>
    <row r="209" spans="1:13" ht="15">
      <c r="A209" s="34">
        <v>43040</v>
      </c>
      <c r="B209" s="4">
        <v>17</v>
      </c>
      <c r="C209" s="5" t="s">
        <v>20</v>
      </c>
      <c r="D209" s="6">
        <f t="shared" si="24"/>
        <v>253.45266589140758</v>
      </c>
      <c r="E209" s="6">
        <f t="shared" si="25"/>
        <v>163.21400077525905</v>
      </c>
      <c r="F209" s="6">
        <f t="shared" si="26"/>
        <v>416.66666666666663</v>
      </c>
      <c r="G209" s="7">
        <f t="shared" si="30"/>
        <v>75872.58576664701</v>
      </c>
      <c r="H209" s="6"/>
      <c r="I209" s="6"/>
      <c r="J209" s="6"/>
      <c r="K209" s="6">
        <f t="shared" si="31"/>
        <v>60455.9190999805</v>
      </c>
      <c r="L209" s="6">
        <f t="shared" si="31"/>
        <v>24127.414233352883</v>
      </c>
      <c r="M209" s="9">
        <f t="shared" si="32"/>
        <v>84583.33333333339</v>
      </c>
    </row>
    <row r="210" spans="1:13" ht="15">
      <c r="A210" s="34">
        <v>43070</v>
      </c>
      <c r="B210" s="4">
        <v>17</v>
      </c>
      <c r="C210" s="5" t="s">
        <v>21</v>
      </c>
      <c r="D210" s="6">
        <f aca="true" t="shared" si="33" ref="D210:D273">IF(G209-F209&lt;0,0,G209*$D$5/100/12)</f>
        <v>252.90861922215672</v>
      </c>
      <c r="E210" s="6">
        <f aca="true" t="shared" si="34" ref="E210:E273">IF(G209-F209&lt;0,G209,F209-D210)</f>
        <v>163.7580474445099</v>
      </c>
      <c r="F210" s="6">
        <f aca="true" t="shared" si="35" ref="F210:F273">E210+D210</f>
        <v>416.66666666666663</v>
      </c>
      <c r="G210" s="7">
        <f t="shared" si="30"/>
        <v>75708.8277192025</v>
      </c>
      <c r="H210" s="6"/>
      <c r="I210" s="6"/>
      <c r="J210" s="6"/>
      <c r="K210" s="6">
        <f t="shared" si="31"/>
        <v>60708.82771920266</v>
      </c>
      <c r="L210" s="6">
        <f t="shared" si="31"/>
        <v>24291.172280797393</v>
      </c>
      <c r="M210" s="9">
        <f t="shared" si="32"/>
        <v>85000.00000000006</v>
      </c>
    </row>
    <row r="211" spans="1:13" ht="15">
      <c r="A211" s="34">
        <v>43101</v>
      </c>
      <c r="B211" s="11">
        <v>18</v>
      </c>
      <c r="C211" s="12" t="s">
        <v>10</v>
      </c>
      <c r="D211" s="13">
        <f t="shared" si="33"/>
        <v>252.36275906400832</v>
      </c>
      <c r="E211" s="13">
        <f t="shared" si="34"/>
        <v>164.3039076026583</v>
      </c>
      <c r="F211" s="13">
        <f t="shared" si="35"/>
        <v>416.66666666666663</v>
      </c>
      <c r="G211" s="14">
        <f t="shared" si="30"/>
        <v>75544.52381159984</v>
      </c>
      <c r="H211" s="13"/>
      <c r="I211" s="13"/>
      <c r="J211" s="13"/>
      <c r="K211" s="13">
        <f t="shared" si="31"/>
        <v>60961.19047826667</v>
      </c>
      <c r="L211" s="13">
        <f t="shared" si="31"/>
        <v>24455.47618840005</v>
      </c>
      <c r="M211" s="15">
        <f t="shared" si="32"/>
        <v>85416.66666666672</v>
      </c>
    </row>
    <row r="212" spans="1:13" ht="15">
      <c r="A212" s="34">
        <v>43132</v>
      </c>
      <c r="B212" s="11">
        <v>18</v>
      </c>
      <c r="C212" s="12" t="s">
        <v>11</v>
      </c>
      <c r="D212" s="13">
        <f t="shared" si="33"/>
        <v>251.81507937199945</v>
      </c>
      <c r="E212" s="13">
        <f t="shared" si="34"/>
        <v>164.85158729466718</v>
      </c>
      <c r="F212" s="13">
        <f t="shared" si="35"/>
        <v>416.66666666666663</v>
      </c>
      <c r="G212" s="14">
        <f t="shared" si="30"/>
        <v>75379.67222430516</v>
      </c>
      <c r="H212" s="13"/>
      <c r="I212" s="13"/>
      <c r="J212" s="13"/>
      <c r="K212" s="13">
        <f t="shared" si="31"/>
        <v>61213.005557638666</v>
      </c>
      <c r="L212" s="13">
        <f t="shared" si="31"/>
        <v>24620.327775694717</v>
      </c>
      <c r="M212" s="15">
        <f t="shared" si="32"/>
        <v>85833.33333333339</v>
      </c>
    </row>
    <row r="213" spans="1:13" ht="15">
      <c r="A213" s="34">
        <v>43160</v>
      </c>
      <c r="B213" s="11">
        <v>18</v>
      </c>
      <c r="C213" s="12" t="s">
        <v>12</v>
      </c>
      <c r="D213" s="13">
        <f t="shared" si="33"/>
        <v>251.2655740810172</v>
      </c>
      <c r="E213" s="13">
        <f t="shared" si="34"/>
        <v>165.40109258564942</v>
      </c>
      <c r="F213" s="13">
        <f t="shared" si="35"/>
        <v>416.66666666666663</v>
      </c>
      <c r="G213" s="14">
        <f t="shared" si="30"/>
        <v>75214.2711317195</v>
      </c>
      <c r="H213" s="13"/>
      <c r="I213" s="13"/>
      <c r="J213" s="13"/>
      <c r="K213" s="13">
        <f t="shared" si="31"/>
        <v>61464.27113171968</v>
      </c>
      <c r="L213" s="13">
        <f t="shared" si="31"/>
        <v>24785.728868280366</v>
      </c>
      <c r="M213" s="15">
        <f t="shared" si="32"/>
        <v>86250.00000000004</v>
      </c>
    </row>
    <row r="214" spans="1:13" ht="15">
      <c r="A214" s="34">
        <v>43191</v>
      </c>
      <c r="B214" s="11">
        <v>18</v>
      </c>
      <c r="C214" s="12" t="s">
        <v>13</v>
      </c>
      <c r="D214" s="13">
        <f t="shared" si="33"/>
        <v>250.7142371057317</v>
      </c>
      <c r="E214" s="13">
        <f t="shared" si="34"/>
        <v>165.95242956093492</v>
      </c>
      <c r="F214" s="13">
        <f t="shared" si="35"/>
        <v>416.66666666666663</v>
      </c>
      <c r="G214" s="14">
        <f t="shared" si="30"/>
        <v>75048.31870215858</v>
      </c>
      <c r="H214" s="13"/>
      <c r="I214" s="13"/>
      <c r="J214" s="13"/>
      <c r="K214" s="13">
        <f t="shared" si="31"/>
        <v>61714.985368825415</v>
      </c>
      <c r="L214" s="13">
        <f t="shared" si="31"/>
        <v>24951.6812978413</v>
      </c>
      <c r="M214" s="15">
        <f t="shared" si="32"/>
        <v>86666.66666666672</v>
      </c>
    </row>
    <row r="215" spans="1:13" ht="15">
      <c r="A215" s="34">
        <v>43221</v>
      </c>
      <c r="B215" s="11">
        <v>18</v>
      </c>
      <c r="C215" s="12" t="s">
        <v>14</v>
      </c>
      <c r="D215" s="13">
        <f t="shared" si="33"/>
        <v>250.1610623405286</v>
      </c>
      <c r="E215" s="13">
        <f t="shared" si="34"/>
        <v>166.50560432613804</v>
      </c>
      <c r="F215" s="13">
        <f t="shared" si="35"/>
        <v>416.66666666666663</v>
      </c>
      <c r="G215" s="14">
        <f t="shared" si="30"/>
        <v>74881.81309783243</v>
      </c>
      <c r="H215" s="13"/>
      <c r="I215" s="13"/>
      <c r="J215" s="13"/>
      <c r="K215" s="13">
        <f t="shared" si="31"/>
        <v>61965.146431165944</v>
      </c>
      <c r="L215" s="13">
        <f t="shared" si="31"/>
        <v>25118.18690216744</v>
      </c>
      <c r="M215" s="15">
        <f t="shared" si="32"/>
        <v>87083.33333333339</v>
      </c>
    </row>
    <row r="216" spans="1:13" ht="15">
      <c r="A216" s="34">
        <v>43252</v>
      </c>
      <c r="B216" s="11">
        <v>18</v>
      </c>
      <c r="C216" s="12" t="s">
        <v>15</v>
      </c>
      <c r="D216" s="13">
        <f t="shared" si="33"/>
        <v>249.60604365944144</v>
      </c>
      <c r="E216" s="13">
        <f t="shared" si="34"/>
        <v>167.0606230072252</v>
      </c>
      <c r="F216" s="13">
        <f t="shared" si="35"/>
        <v>416.66666666666663</v>
      </c>
      <c r="G216" s="14">
        <f t="shared" si="30"/>
        <v>74714.7524748252</v>
      </c>
      <c r="H216" s="13"/>
      <c r="I216" s="13"/>
      <c r="J216" s="13"/>
      <c r="K216" s="13">
        <f t="shared" si="31"/>
        <v>62214.752474825385</v>
      </c>
      <c r="L216" s="13">
        <f t="shared" si="31"/>
        <v>25285.247525174665</v>
      </c>
      <c r="M216" s="15">
        <f t="shared" si="32"/>
        <v>87500.00000000006</v>
      </c>
    </row>
    <row r="217" spans="1:13" ht="15">
      <c r="A217" s="34">
        <v>43282</v>
      </c>
      <c r="B217" s="11">
        <v>18</v>
      </c>
      <c r="C217" s="12" t="s">
        <v>16</v>
      </c>
      <c r="D217" s="13">
        <f t="shared" si="33"/>
        <v>249.049174916084</v>
      </c>
      <c r="E217" s="13">
        <f t="shared" si="34"/>
        <v>167.61749175058262</v>
      </c>
      <c r="F217" s="13">
        <f t="shared" si="35"/>
        <v>416.66666666666663</v>
      </c>
      <c r="G217" s="14">
        <f t="shared" si="30"/>
        <v>74547.13498307462</v>
      </c>
      <c r="H217" s="13"/>
      <c r="I217" s="13"/>
      <c r="J217" s="13"/>
      <c r="K217" s="13">
        <f aca="true" t="shared" si="36" ref="K217:L232">K216+D217</f>
        <v>62463.80164974147</v>
      </c>
      <c r="L217" s="13">
        <f t="shared" si="36"/>
        <v>25452.865016925247</v>
      </c>
      <c r="M217" s="15">
        <f t="shared" si="32"/>
        <v>87916.66666666672</v>
      </c>
    </row>
    <row r="218" spans="1:13" ht="15">
      <c r="A218" s="34">
        <v>43313</v>
      </c>
      <c r="B218" s="11">
        <v>18</v>
      </c>
      <c r="C218" s="12" t="s">
        <v>17</v>
      </c>
      <c r="D218" s="13">
        <f t="shared" si="33"/>
        <v>248.49044994358204</v>
      </c>
      <c r="E218" s="13">
        <f t="shared" si="34"/>
        <v>168.1762167230846</v>
      </c>
      <c r="F218" s="13">
        <f t="shared" si="35"/>
        <v>416.66666666666663</v>
      </c>
      <c r="G218" s="14">
        <f t="shared" si="30"/>
        <v>74378.95876635153</v>
      </c>
      <c r="H218" s="13"/>
      <c r="I218" s="13"/>
      <c r="J218" s="13"/>
      <c r="K218" s="13">
        <f t="shared" si="36"/>
        <v>62712.29209968505</v>
      </c>
      <c r="L218" s="13">
        <f t="shared" si="36"/>
        <v>25621.04123364833</v>
      </c>
      <c r="M218" s="15">
        <f t="shared" si="32"/>
        <v>88333.33333333339</v>
      </c>
    </row>
    <row r="219" spans="1:13" ht="15">
      <c r="A219" s="34">
        <v>43344</v>
      </c>
      <c r="B219" s="11">
        <v>18</v>
      </c>
      <c r="C219" s="12" t="s">
        <v>18</v>
      </c>
      <c r="D219" s="13">
        <f t="shared" si="33"/>
        <v>247.9298625545051</v>
      </c>
      <c r="E219" s="13">
        <f t="shared" si="34"/>
        <v>168.73680411216154</v>
      </c>
      <c r="F219" s="13">
        <f t="shared" si="35"/>
        <v>416.66666666666663</v>
      </c>
      <c r="G219" s="14">
        <f t="shared" si="30"/>
        <v>74210.22196223936</v>
      </c>
      <c r="H219" s="13"/>
      <c r="I219" s="13"/>
      <c r="J219" s="13"/>
      <c r="K219" s="13">
        <f t="shared" si="36"/>
        <v>62960.22196223956</v>
      </c>
      <c r="L219" s="13">
        <f t="shared" si="36"/>
        <v>25789.778037760494</v>
      </c>
      <c r="M219" s="15">
        <f t="shared" si="32"/>
        <v>88750.00000000006</v>
      </c>
    </row>
    <row r="220" spans="1:13" ht="15">
      <c r="A220" s="34">
        <v>43374</v>
      </c>
      <c r="B220" s="11">
        <v>18</v>
      </c>
      <c r="C220" s="12" t="s">
        <v>19</v>
      </c>
      <c r="D220" s="13">
        <f t="shared" si="33"/>
        <v>247.36740654079787</v>
      </c>
      <c r="E220" s="13">
        <f t="shared" si="34"/>
        <v>169.29926012586876</v>
      </c>
      <c r="F220" s="13">
        <f t="shared" si="35"/>
        <v>416.66666666666663</v>
      </c>
      <c r="G220" s="14">
        <f t="shared" si="30"/>
        <v>74040.92270211349</v>
      </c>
      <c r="H220" s="13"/>
      <c r="I220" s="13"/>
      <c r="J220" s="13"/>
      <c r="K220" s="13">
        <f t="shared" si="36"/>
        <v>63207.589368780355</v>
      </c>
      <c r="L220" s="13">
        <f t="shared" si="36"/>
        <v>25959.077297886364</v>
      </c>
      <c r="M220" s="15">
        <f t="shared" si="32"/>
        <v>89166.66666666672</v>
      </c>
    </row>
    <row r="221" spans="1:13" ht="15">
      <c r="A221" s="34">
        <v>43405</v>
      </c>
      <c r="B221" s="11">
        <v>18</v>
      </c>
      <c r="C221" s="12" t="s">
        <v>20</v>
      </c>
      <c r="D221" s="13">
        <f t="shared" si="33"/>
        <v>246.80307567371162</v>
      </c>
      <c r="E221" s="13">
        <f t="shared" si="34"/>
        <v>169.863590992955</v>
      </c>
      <c r="F221" s="13">
        <f t="shared" si="35"/>
        <v>416.66666666666663</v>
      </c>
      <c r="G221" s="14">
        <f t="shared" si="30"/>
        <v>73871.05911112053</v>
      </c>
      <c r="H221" s="13"/>
      <c r="I221" s="13"/>
      <c r="J221" s="13"/>
      <c r="K221" s="13">
        <f t="shared" si="36"/>
        <v>63454.39244445407</v>
      </c>
      <c r="L221" s="13">
        <f t="shared" si="36"/>
        <v>26128.94088887932</v>
      </c>
      <c r="M221" s="15">
        <f t="shared" si="32"/>
        <v>89583.33333333339</v>
      </c>
    </row>
    <row r="222" spans="1:13" ht="15">
      <c r="A222" s="34">
        <v>43435</v>
      </c>
      <c r="B222" s="11">
        <v>18</v>
      </c>
      <c r="C222" s="12" t="s">
        <v>21</v>
      </c>
      <c r="D222" s="13">
        <f t="shared" si="33"/>
        <v>246.2368637037351</v>
      </c>
      <c r="E222" s="13">
        <f t="shared" si="34"/>
        <v>170.42980296293152</v>
      </c>
      <c r="F222" s="13">
        <f t="shared" si="35"/>
        <v>416.66666666666663</v>
      </c>
      <c r="G222" s="14">
        <f t="shared" si="30"/>
        <v>73700.6293081576</v>
      </c>
      <c r="H222" s="13"/>
      <c r="I222" s="13"/>
      <c r="J222" s="13"/>
      <c r="K222" s="13">
        <f t="shared" si="36"/>
        <v>63700.629308157804</v>
      </c>
      <c r="L222" s="13">
        <f t="shared" si="36"/>
        <v>26299.37069184225</v>
      </c>
      <c r="M222" s="15">
        <f t="shared" si="32"/>
        <v>90000.00000000006</v>
      </c>
    </row>
    <row r="223" spans="1:13" ht="15">
      <c r="A223" s="34">
        <v>43466</v>
      </c>
      <c r="B223" s="4">
        <v>19</v>
      </c>
      <c r="C223" s="5" t="s">
        <v>10</v>
      </c>
      <c r="D223" s="6">
        <f t="shared" si="33"/>
        <v>245.66876436052533</v>
      </c>
      <c r="E223" s="6">
        <f t="shared" si="34"/>
        <v>170.9979023061413</v>
      </c>
      <c r="F223" s="6">
        <f t="shared" si="35"/>
        <v>416.66666666666663</v>
      </c>
      <c r="G223" s="7">
        <f t="shared" si="30"/>
        <v>73529.63140585145</v>
      </c>
      <c r="H223" s="6"/>
      <c r="I223" s="6"/>
      <c r="J223" s="6"/>
      <c r="K223" s="6">
        <f t="shared" si="36"/>
        <v>63946.29807251833</v>
      </c>
      <c r="L223" s="6">
        <f t="shared" si="36"/>
        <v>26470.368594148393</v>
      </c>
      <c r="M223" s="9">
        <f t="shared" si="32"/>
        <v>90416.66666666672</v>
      </c>
    </row>
    <row r="224" spans="1:13" ht="15">
      <c r="A224" s="34">
        <v>43497</v>
      </c>
      <c r="B224" s="4">
        <v>19</v>
      </c>
      <c r="C224" s="5" t="s">
        <v>11</v>
      </c>
      <c r="D224" s="6">
        <f t="shared" si="33"/>
        <v>245.09877135283818</v>
      </c>
      <c r="E224" s="6">
        <f t="shared" si="34"/>
        <v>171.56789531382844</v>
      </c>
      <c r="F224" s="6">
        <f t="shared" si="35"/>
        <v>416.66666666666663</v>
      </c>
      <c r="G224" s="7">
        <f t="shared" si="30"/>
        <v>73358.06351053763</v>
      </c>
      <c r="H224" s="6"/>
      <c r="I224" s="6"/>
      <c r="J224" s="6"/>
      <c r="K224" s="6">
        <f t="shared" si="36"/>
        <v>64191.39684387117</v>
      </c>
      <c r="L224" s="6">
        <f t="shared" si="36"/>
        <v>26641.93648946222</v>
      </c>
      <c r="M224" s="9">
        <f t="shared" si="32"/>
        <v>90833.33333333339</v>
      </c>
    </row>
    <row r="225" spans="1:13" ht="15">
      <c r="A225" s="34">
        <v>43525</v>
      </c>
      <c r="B225" s="4">
        <v>19</v>
      </c>
      <c r="C225" s="5" t="s">
        <v>12</v>
      </c>
      <c r="D225" s="6">
        <f t="shared" si="33"/>
        <v>244.52687836845874</v>
      </c>
      <c r="E225" s="6">
        <f t="shared" si="34"/>
        <v>172.1397882982079</v>
      </c>
      <c r="F225" s="6">
        <f t="shared" si="35"/>
        <v>416.66666666666663</v>
      </c>
      <c r="G225" s="7">
        <f t="shared" si="30"/>
        <v>73185.92372223941</v>
      </c>
      <c r="H225" s="6"/>
      <c r="I225" s="6"/>
      <c r="J225" s="6"/>
      <c r="K225" s="6">
        <f t="shared" si="36"/>
        <v>64435.923722239626</v>
      </c>
      <c r="L225" s="6">
        <f t="shared" si="36"/>
        <v>26814.07627776043</v>
      </c>
      <c r="M225" s="9">
        <f t="shared" si="32"/>
        <v>91250.00000000006</v>
      </c>
    </row>
    <row r="226" spans="1:13" ht="15">
      <c r="A226" s="34">
        <v>43556</v>
      </c>
      <c r="B226" s="4">
        <v>19</v>
      </c>
      <c r="C226" s="5" t="s">
        <v>13</v>
      </c>
      <c r="D226" s="6">
        <f t="shared" si="33"/>
        <v>243.9530790741314</v>
      </c>
      <c r="E226" s="6">
        <f t="shared" si="34"/>
        <v>172.71358759253522</v>
      </c>
      <c r="F226" s="6">
        <f t="shared" si="35"/>
        <v>416.66666666666663</v>
      </c>
      <c r="G226" s="7">
        <f t="shared" si="30"/>
        <v>73013.21013464688</v>
      </c>
      <c r="H226" s="6"/>
      <c r="I226" s="6"/>
      <c r="J226" s="6"/>
      <c r="K226" s="6">
        <f t="shared" si="36"/>
        <v>64679.87680131376</v>
      </c>
      <c r="L226" s="6">
        <f t="shared" si="36"/>
        <v>26986.789865352963</v>
      </c>
      <c r="M226" s="9">
        <f t="shared" si="32"/>
        <v>91666.66666666672</v>
      </c>
    </row>
    <row r="227" spans="1:13" ht="15">
      <c r="A227" s="34">
        <v>43586</v>
      </c>
      <c r="B227" s="4">
        <v>19</v>
      </c>
      <c r="C227" s="5" t="s">
        <v>14</v>
      </c>
      <c r="D227" s="6">
        <f t="shared" si="33"/>
        <v>243.37736711548962</v>
      </c>
      <c r="E227" s="6">
        <f t="shared" si="34"/>
        <v>173.289299551177</v>
      </c>
      <c r="F227" s="6">
        <f t="shared" si="35"/>
        <v>416.66666666666663</v>
      </c>
      <c r="G227" s="7">
        <f t="shared" si="30"/>
        <v>72839.9208350957</v>
      </c>
      <c r="H227" s="6"/>
      <c r="I227" s="6"/>
      <c r="J227" s="6"/>
      <c r="K227" s="6">
        <f t="shared" si="36"/>
        <v>64923.25416842925</v>
      </c>
      <c r="L227" s="6">
        <f t="shared" si="36"/>
        <v>27160.07916490414</v>
      </c>
      <c r="M227" s="9">
        <f t="shared" si="32"/>
        <v>92083.33333333339</v>
      </c>
    </row>
    <row r="228" spans="1:13" ht="15">
      <c r="A228" s="34">
        <v>43617</v>
      </c>
      <c r="B228" s="4">
        <v>19</v>
      </c>
      <c r="C228" s="5" t="s">
        <v>15</v>
      </c>
      <c r="D228" s="6">
        <f t="shared" si="33"/>
        <v>242.79973611698566</v>
      </c>
      <c r="E228" s="6">
        <f t="shared" si="34"/>
        <v>173.86693054968097</v>
      </c>
      <c r="F228" s="6">
        <f t="shared" si="35"/>
        <v>416.66666666666663</v>
      </c>
      <c r="G228" s="7">
        <f t="shared" si="30"/>
        <v>72666.05390454602</v>
      </c>
      <c r="H228" s="6"/>
      <c r="I228" s="6"/>
      <c r="J228" s="6"/>
      <c r="K228" s="6">
        <f t="shared" si="36"/>
        <v>65166.053904546236</v>
      </c>
      <c r="L228" s="6">
        <f t="shared" si="36"/>
        <v>27333.94609545382</v>
      </c>
      <c r="M228" s="9">
        <f t="shared" si="32"/>
        <v>92500.00000000006</v>
      </c>
    </row>
    <row r="229" spans="1:13" ht="15">
      <c r="A229" s="34">
        <v>43647</v>
      </c>
      <c r="B229" s="4">
        <v>19</v>
      </c>
      <c r="C229" s="5" t="s">
        <v>16</v>
      </c>
      <c r="D229" s="6">
        <f t="shared" si="33"/>
        <v>242.22017968182004</v>
      </c>
      <c r="E229" s="6">
        <f t="shared" si="34"/>
        <v>174.4464869848466</v>
      </c>
      <c r="F229" s="6">
        <f t="shared" si="35"/>
        <v>416.66666666666663</v>
      </c>
      <c r="G229" s="7">
        <f t="shared" si="30"/>
        <v>72491.60741756117</v>
      </c>
      <c r="H229" s="6"/>
      <c r="I229" s="6"/>
      <c r="J229" s="6"/>
      <c r="K229" s="6">
        <f t="shared" si="36"/>
        <v>65408.274084228055</v>
      </c>
      <c r="L229" s="6">
        <f t="shared" si="36"/>
        <v>27508.392582438664</v>
      </c>
      <c r="M229" s="9">
        <f t="shared" si="32"/>
        <v>92916.66666666672</v>
      </c>
    </row>
    <row r="230" spans="1:13" ht="15">
      <c r="A230" s="34">
        <v>43678</v>
      </c>
      <c r="B230" s="4">
        <v>19</v>
      </c>
      <c r="C230" s="5" t="s">
        <v>17</v>
      </c>
      <c r="D230" s="6">
        <f t="shared" si="33"/>
        <v>241.63869139187057</v>
      </c>
      <c r="E230" s="6">
        <f t="shared" si="34"/>
        <v>175.02797527479606</v>
      </c>
      <c r="F230" s="6">
        <f t="shared" si="35"/>
        <v>416.66666666666663</v>
      </c>
      <c r="G230" s="7">
        <f t="shared" si="30"/>
        <v>72316.57944228637</v>
      </c>
      <c r="H230" s="6"/>
      <c r="I230" s="6"/>
      <c r="J230" s="6"/>
      <c r="K230" s="6">
        <f t="shared" si="36"/>
        <v>65649.91277561993</v>
      </c>
      <c r="L230" s="6">
        <f t="shared" si="36"/>
        <v>27683.42055771346</v>
      </c>
      <c r="M230" s="9">
        <f t="shared" si="32"/>
        <v>93333.33333333339</v>
      </c>
    </row>
    <row r="231" spans="1:13" ht="15">
      <c r="A231" s="34">
        <v>43709</v>
      </c>
      <c r="B231" s="4">
        <v>19</v>
      </c>
      <c r="C231" s="5" t="s">
        <v>18</v>
      </c>
      <c r="D231" s="6">
        <f t="shared" si="33"/>
        <v>241.05526480762123</v>
      </c>
      <c r="E231" s="6">
        <f t="shared" si="34"/>
        <v>175.6114018590454</v>
      </c>
      <c r="F231" s="6">
        <f t="shared" si="35"/>
        <v>416.66666666666663</v>
      </c>
      <c r="G231" s="7">
        <f t="shared" si="30"/>
        <v>72140.96804042732</v>
      </c>
      <c r="H231" s="6"/>
      <c r="I231" s="6"/>
      <c r="J231" s="6"/>
      <c r="K231" s="6">
        <f t="shared" si="36"/>
        <v>65890.96804042756</v>
      </c>
      <c r="L231" s="6">
        <f t="shared" si="36"/>
        <v>27859.031959572505</v>
      </c>
      <c r="M231" s="9">
        <f t="shared" si="32"/>
        <v>93750.00000000006</v>
      </c>
    </row>
    <row r="232" spans="1:13" ht="15">
      <c r="A232" s="34">
        <v>43739</v>
      </c>
      <c r="B232" s="4">
        <v>19</v>
      </c>
      <c r="C232" s="5" t="s">
        <v>19</v>
      </c>
      <c r="D232" s="6">
        <f t="shared" si="33"/>
        <v>240.46989346809107</v>
      </c>
      <c r="E232" s="6">
        <f t="shared" si="34"/>
        <v>176.19677319857556</v>
      </c>
      <c r="F232" s="6">
        <f t="shared" si="35"/>
        <v>416.66666666666663</v>
      </c>
      <c r="G232" s="7">
        <f t="shared" si="30"/>
        <v>71964.77126722875</v>
      </c>
      <c r="H232" s="6"/>
      <c r="I232" s="6"/>
      <c r="J232" s="6"/>
      <c r="K232" s="6">
        <f t="shared" si="36"/>
        <v>66131.43793389565</v>
      </c>
      <c r="L232" s="6">
        <f t="shared" si="36"/>
        <v>28035.22873277108</v>
      </c>
      <c r="M232" s="9">
        <f t="shared" si="32"/>
        <v>94166.66666666673</v>
      </c>
    </row>
    <row r="233" spans="1:13" ht="15">
      <c r="A233" s="34">
        <v>43770</v>
      </c>
      <c r="B233" s="4">
        <v>19</v>
      </c>
      <c r="C233" s="5" t="s">
        <v>20</v>
      </c>
      <c r="D233" s="6">
        <f t="shared" si="33"/>
        <v>239.88257089076248</v>
      </c>
      <c r="E233" s="6">
        <f t="shared" si="34"/>
        <v>176.78409577590415</v>
      </c>
      <c r="F233" s="6">
        <f t="shared" si="35"/>
        <v>416.66666666666663</v>
      </c>
      <c r="G233" s="7">
        <f t="shared" si="30"/>
        <v>71787.98717145284</v>
      </c>
      <c r="H233" s="6"/>
      <c r="I233" s="6"/>
      <c r="J233" s="6"/>
      <c r="K233" s="6">
        <f aca="true" t="shared" si="37" ref="K233:L248">K232+D233</f>
        <v>66371.32050478642</v>
      </c>
      <c r="L233" s="6">
        <f t="shared" si="37"/>
        <v>28212.012828546984</v>
      </c>
      <c r="M233" s="9">
        <f t="shared" si="32"/>
        <v>94583.3333333334</v>
      </c>
    </row>
    <row r="234" spans="1:13" ht="15">
      <c r="A234" s="34">
        <v>43800</v>
      </c>
      <c r="B234" s="4">
        <v>19</v>
      </c>
      <c r="C234" s="5" t="s">
        <v>21</v>
      </c>
      <c r="D234" s="6">
        <f t="shared" si="33"/>
        <v>239.2932905715095</v>
      </c>
      <c r="E234" s="6">
        <f t="shared" si="34"/>
        <v>177.37337609515714</v>
      </c>
      <c r="F234" s="6">
        <f t="shared" si="35"/>
        <v>416.66666666666663</v>
      </c>
      <c r="G234" s="7">
        <f t="shared" si="30"/>
        <v>71610.61379535768</v>
      </c>
      <c r="H234" s="6"/>
      <c r="I234" s="6"/>
      <c r="J234" s="6"/>
      <c r="K234" s="6">
        <f t="shared" si="37"/>
        <v>66610.61379535793</v>
      </c>
      <c r="L234" s="6">
        <f t="shared" si="37"/>
        <v>28389.386204642142</v>
      </c>
      <c r="M234" s="9">
        <f t="shared" si="32"/>
        <v>95000.00000000007</v>
      </c>
    </row>
    <row r="235" spans="1:13" ht="15">
      <c r="A235" s="34">
        <v>43831</v>
      </c>
      <c r="B235" s="11">
        <v>20</v>
      </c>
      <c r="C235" s="12" t="s">
        <v>10</v>
      </c>
      <c r="D235" s="13">
        <f t="shared" si="33"/>
        <v>238.70204598452563</v>
      </c>
      <c r="E235" s="13">
        <f t="shared" si="34"/>
        <v>177.964620682141</v>
      </c>
      <c r="F235" s="13">
        <f t="shared" si="35"/>
        <v>416.66666666666663</v>
      </c>
      <c r="G235" s="14">
        <f t="shared" si="30"/>
        <v>71432.64917467555</v>
      </c>
      <c r="H235" s="13"/>
      <c r="I235" s="13"/>
      <c r="J235" s="13"/>
      <c r="K235" s="13">
        <f t="shared" si="37"/>
        <v>66849.31584134245</v>
      </c>
      <c r="L235" s="13">
        <f t="shared" si="37"/>
        <v>28567.350825324284</v>
      </c>
      <c r="M235" s="15">
        <f t="shared" si="32"/>
        <v>95416.66666666674</v>
      </c>
    </row>
    <row r="236" spans="1:13" ht="15">
      <c r="A236" s="34">
        <v>43862</v>
      </c>
      <c r="B236" s="11">
        <v>20</v>
      </c>
      <c r="C236" s="12" t="s">
        <v>11</v>
      </c>
      <c r="D236" s="13">
        <f t="shared" si="33"/>
        <v>238.1088305822518</v>
      </c>
      <c r="E236" s="13">
        <f t="shared" si="34"/>
        <v>178.55783608441482</v>
      </c>
      <c r="F236" s="13">
        <f t="shared" si="35"/>
        <v>416.66666666666663</v>
      </c>
      <c r="G236" s="14">
        <f t="shared" si="30"/>
        <v>71254.09133859114</v>
      </c>
      <c r="H236" s="13"/>
      <c r="I236" s="13"/>
      <c r="J236" s="13"/>
      <c r="K236" s="13">
        <f t="shared" si="37"/>
        <v>67087.4246719247</v>
      </c>
      <c r="L236" s="13">
        <f t="shared" si="37"/>
        <v>28745.9086614087</v>
      </c>
      <c r="M236" s="15">
        <f t="shared" si="32"/>
        <v>95833.3333333334</v>
      </c>
    </row>
    <row r="237" spans="1:13" ht="15">
      <c r="A237" s="34">
        <v>43891</v>
      </c>
      <c r="B237" s="11">
        <v>20</v>
      </c>
      <c r="C237" s="12" t="s">
        <v>12</v>
      </c>
      <c r="D237" s="13">
        <f t="shared" si="33"/>
        <v>237.5136377953038</v>
      </c>
      <c r="E237" s="13">
        <f t="shared" si="34"/>
        <v>179.15302887136284</v>
      </c>
      <c r="F237" s="13">
        <f t="shared" si="35"/>
        <v>416.66666666666663</v>
      </c>
      <c r="G237" s="14">
        <f t="shared" si="30"/>
        <v>71074.93830971977</v>
      </c>
      <c r="H237" s="13"/>
      <c r="I237" s="13"/>
      <c r="J237" s="13"/>
      <c r="K237" s="13">
        <f t="shared" si="37"/>
        <v>67324.93830972</v>
      </c>
      <c r="L237" s="13">
        <f t="shared" si="37"/>
        <v>28925.06169028006</v>
      </c>
      <c r="M237" s="15">
        <f t="shared" si="32"/>
        <v>96250.00000000006</v>
      </c>
    </row>
    <row r="238" spans="1:13" ht="15">
      <c r="A238" s="34">
        <v>43922</v>
      </c>
      <c r="B238" s="11">
        <v>20</v>
      </c>
      <c r="C238" s="12" t="s">
        <v>13</v>
      </c>
      <c r="D238" s="13">
        <f t="shared" si="33"/>
        <v>236.9164610323992</v>
      </c>
      <c r="E238" s="13">
        <f t="shared" si="34"/>
        <v>179.75020563426742</v>
      </c>
      <c r="F238" s="13">
        <f t="shared" si="35"/>
        <v>416.66666666666663</v>
      </c>
      <c r="G238" s="14">
        <f t="shared" si="30"/>
        <v>70895.18810408551</v>
      </c>
      <c r="H238" s="13"/>
      <c r="I238" s="13"/>
      <c r="J238" s="13"/>
      <c r="K238" s="13">
        <f t="shared" si="37"/>
        <v>67561.8547707524</v>
      </c>
      <c r="L238" s="13">
        <f t="shared" si="37"/>
        <v>29104.81189591433</v>
      </c>
      <c r="M238" s="15">
        <f t="shared" si="32"/>
        <v>96666.66666666673</v>
      </c>
    </row>
    <row r="239" spans="1:13" ht="15">
      <c r="A239" s="34">
        <v>43952</v>
      </c>
      <c r="B239" s="11">
        <v>20</v>
      </c>
      <c r="C239" s="12" t="s">
        <v>14</v>
      </c>
      <c r="D239" s="13">
        <f t="shared" si="33"/>
        <v>236.31729368028502</v>
      </c>
      <c r="E239" s="13">
        <f t="shared" si="34"/>
        <v>180.3493729863816</v>
      </c>
      <c r="F239" s="13">
        <f t="shared" si="35"/>
        <v>416.66666666666663</v>
      </c>
      <c r="G239" s="14">
        <f t="shared" si="30"/>
        <v>70714.83873109912</v>
      </c>
      <c r="H239" s="13"/>
      <c r="I239" s="13"/>
      <c r="J239" s="13"/>
      <c r="K239" s="13">
        <f t="shared" si="37"/>
        <v>67798.17206443269</v>
      </c>
      <c r="L239" s="13">
        <f t="shared" si="37"/>
        <v>29285.16126890071</v>
      </c>
      <c r="M239" s="15">
        <f t="shared" si="32"/>
        <v>97083.3333333334</v>
      </c>
    </row>
    <row r="240" spans="1:13" ht="15">
      <c r="A240" s="34">
        <v>43983</v>
      </c>
      <c r="B240" s="11">
        <v>20</v>
      </c>
      <c r="C240" s="12" t="s">
        <v>15</v>
      </c>
      <c r="D240" s="13">
        <f t="shared" si="33"/>
        <v>235.71612910366375</v>
      </c>
      <c r="E240" s="13">
        <f t="shared" si="34"/>
        <v>180.95053756300288</v>
      </c>
      <c r="F240" s="13">
        <f t="shared" si="35"/>
        <v>416.66666666666663</v>
      </c>
      <c r="G240" s="14">
        <f t="shared" si="30"/>
        <v>70533.88819353613</v>
      </c>
      <c r="H240" s="13"/>
      <c r="I240" s="13"/>
      <c r="J240" s="13"/>
      <c r="K240" s="13">
        <f t="shared" si="37"/>
        <v>68033.88819353635</v>
      </c>
      <c r="L240" s="13">
        <f t="shared" si="37"/>
        <v>29466.111806463712</v>
      </c>
      <c r="M240" s="15">
        <f t="shared" si="32"/>
        <v>97500.00000000006</v>
      </c>
    </row>
    <row r="241" spans="1:13" ht="15">
      <c r="A241" s="34">
        <v>44013</v>
      </c>
      <c r="B241" s="11">
        <v>20</v>
      </c>
      <c r="C241" s="12" t="s">
        <v>16</v>
      </c>
      <c r="D241" s="13">
        <f t="shared" si="33"/>
        <v>235.11296064512044</v>
      </c>
      <c r="E241" s="13">
        <f t="shared" si="34"/>
        <v>181.5537060215462</v>
      </c>
      <c r="F241" s="13">
        <f t="shared" si="35"/>
        <v>416.66666666666663</v>
      </c>
      <c r="G241" s="14">
        <f t="shared" si="30"/>
        <v>70352.33448751458</v>
      </c>
      <c r="H241" s="13"/>
      <c r="I241" s="13"/>
      <c r="J241" s="13"/>
      <c r="K241" s="13">
        <f t="shared" si="37"/>
        <v>68269.00115418146</v>
      </c>
      <c r="L241" s="13">
        <f t="shared" si="37"/>
        <v>29647.66551248526</v>
      </c>
      <c r="M241" s="15">
        <f t="shared" si="32"/>
        <v>97916.66666666672</v>
      </c>
    </row>
    <row r="242" spans="1:13" ht="15">
      <c r="A242" s="34">
        <v>44044</v>
      </c>
      <c r="B242" s="11">
        <v>20</v>
      </c>
      <c r="C242" s="12" t="s">
        <v>17</v>
      </c>
      <c r="D242" s="13">
        <f t="shared" si="33"/>
        <v>234.50778162504864</v>
      </c>
      <c r="E242" s="13">
        <f t="shared" si="34"/>
        <v>182.158885041618</v>
      </c>
      <c r="F242" s="13">
        <f t="shared" si="35"/>
        <v>416.66666666666663</v>
      </c>
      <c r="G242" s="14">
        <f t="shared" si="30"/>
        <v>70170.17560247297</v>
      </c>
      <c r="H242" s="13"/>
      <c r="I242" s="13"/>
      <c r="J242" s="13"/>
      <c r="K242" s="13">
        <f t="shared" si="37"/>
        <v>68503.5089358065</v>
      </c>
      <c r="L242" s="13">
        <f t="shared" si="37"/>
        <v>29829.824397526878</v>
      </c>
      <c r="M242" s="15">
        <f t="shared" si="32"/>
        <v>98333.33333333337</v>
      </c>
    </row>
    <row r="243" spans="1:13" ht="15">
      <c r="A243" s="34">
        <v>44075</v>
      </c>
      <c r="B243" s="11">
        <v>20</v>
      </c>
      <c r="C243" s="12" t="s">
        <v>18</v>
      </c>
      <c r="D243" s="13">
        <f t="shared" si="33"/>
        <v>233.90058534157654</v>
      </c>
      <c r="E243" s="13">
        <f t="shared" si="34"/>
        <v>182.76608132509008</v>
      </c>
      <c r="F243" s="13">
        <f t="shared" si="35"/>
        <v>416.66666666666663</v>
      </c>
      <c r="G243" s="14">
        <f t="shared" si="30"/>
        <v>69987.40952114789</v>
      </c>
      <c r="H243" s="13"/>
      <c r="I243" s="13"/>
      <c r="J243" s="13"/>
      <c r="K243" s="13">
        <f t="shared" si="37"/>
        <v>68737.40952114807</v>
      </c>
      <c r="L243" s="13">
        <f t="shared" si="37"/>
        <v>30012.59047885197</v>
      </c>
      <c r="M243" s="15">
        <f t="shared" si="32"/>
        <v>98750.00000000004</v>
      </c>
    </row>
    <row r="244" spans="1:13" ht="15">
      <c r="A244" s="34">
        <v>44105</v>
      </c>
      <c r="B244" s="11">
        <v>20</v>
      </c>
      <c r="C244" s="12" t="s">
        <v>19</v>
      </c>
      <c r="D244" s="13">
        <f t="shared" si="33"/>
        <v>233.29136507049296</v>
      </c>
      <c r="E244" s="13">
        <f t="shared" si="34"/>
        <v>183.37530159617367</v>
      </c>
      <c r="F244" s="13">
        <f t="shared" si="35"/>
        <v>416.66666666666663</v>
      </c>
      <c r="G244" s="14">
        <f t="shared" si="30"/>
        <v>69804.03421955172</v>
      </c>
      <c r="H244" s="13"/>
      <c r="I244" s="13"/>
      <c r="J244" s="13"/>
      <c r="K244" s="13">
        <f t="shared" si="37"/>
        <v>68970.70088621856</v>
      </c>
      <c r="L244" s="13">
        <f t="shared" si="37"/>
        <v>30195.965780448143</v>
      </c>
      <c r="M244" s="15">
        <f t="shared" si="32"/>
        <v>99166.6666666667</v>
      </c>
    </row>
    <row r="245" spans="1:13" ht="15">
      <c r="A245" s="34">
        <v>44136</v>
      </c>
      <c r="B245" s="11">
        <v>20</v>
      </c>
      <c r="C245" s="12" t="s">
        <v>20</v>
      </c>
      <c r="D245" s="13">
        <f t="shared" si="33"/>
        <v>232.68011406517238</v>
      </c>
      <c r="E245" s="13">
        <f t="shared" si="34"/>
        <v>183.98655260149425</v>
      </c>
      <c r="F245" s="13">
        <f t="shared" si="35"/>
        <v>416.66666666666663</v>
      </c>
      <c r="G245" s="14">
        <f t="shared" si="30"/>
        <v>69620.04766695022</v>
      </c>
      <c r="H245" s="13"/>
      <c r="I245" s="13"/>
      <c r="J245" s="13"/>
      <c r="K245" s="13">
        <f t="shared" si="37"/>
        <v>69203.38100028373</v>
      </c>
      <c r="L245" s="13">
        <f t="shared" si="37"/>
        <v>30379.952333049638</v>
      </c>
      <c r="M245" s="15">
        <f t="shared" si="32"/>
        <v>99583.33333333337</v>
      </c>
    </row>
    <row r="246" spans="1:13" ht="15">
      <c r="A246" s="34">
        <v>44166</v>
      </c>
      <c r="B246" s="17">
        <v>20</v>
      </c>
      <c r="C246" s="18" t="s">
        <v>21</v>
      </c>
      <c r="D246" s="19">
        <f t="shared" si="33"/>
        <v>232.06682555650073</v>
      </c>
      <c r="E246" s="19">
        <f t="shared" si="34"/>
        <v>184.5998411101659</v>
      </c>
      <c r="F246" s="19">
        <f t="shared" si="35"/>
        <v>416.66666666666663</v>
      </c>
      <c r="G246" s="20">
        <f t="shared" si="30"/>
        <v>69435.44782584006</v>
      </c>
      <c r="H246" s="19"/>
      <c r="I246" s="19"/>
      <c r="J246" s="19"/>
      <c r="K246" s="19">
        <f t="shared" si="37"/>
        <v>69435.44782584022</v>
      </c>
      <c r="L246" s="19">
        <f t="shared" si="37"/>
        <v>30564.552174159802</v>
      </c>
      <c r="M246" s="21">
        <f t="shared" si="32"/>
        <v>100000.00000000003</v>
      </c>
    </row>
    <row r="247" spans="1:13" ht="15">
      <c r="A247" s="34">
        <v>44197</v>
      </c>
      <c r="B247" s="4">
        <v>21</v>
      </c>
      <c r="C247" s="5" t="s">
        <v>10</v>
      </c>
      <c r="D247" s="6">
        <f t="shared" si="33"/>
        <v>231.4514927528002</v>
      </c>
      <c r="E247" s="6">
        <f t="shared" si="34"/>
        <v>185.21517391386644</v>
      </c>
      <c r="F247" s="6">
        <f t="shared" si="35"/>
        <v>416.66666666666663</v>
      </c>
      <c r="G247" s="7">
        <f t="shared" si="30"/>
        <v>69250.2326519262</v>
      </c>
      <c r="H247" s="6"/>
      <c r="I247" s="6"/>
      <c r="J247" s="6"/>
      <c r="K247" s="6">
        <f t="shared" si="37"/>
        <v>69666.89931859303</v>
      </c>
      <c r="L247" s="6">
        <f t="shared" si="37"/>
        <v>30749.76734807367</v>
      </c>
      <c r="M247" s="9">
        <f t="shared" si="32"/>
        <v>100416.6666666667</v>
      </c>
    </row>
    <row r="248" spans="1:13" ht="15">
      <c r="A248" s="34">
        <v>44228</v>
      </c>
      <c r="B248" s="4">
        <v>21</v>
      </c>
      <c r="C248" s="5" t="s">
        <v>11</v>
      </c>
      <c r="D248" s="6">
        <f t="shared" si="33"/>
        <v>230.83410883975398</v>
      </c>
      <c r="E248" s="6">
        <f t="shared" si="34"/>
        <v>185.83255782691265</v>
      </c>
      <c r="F248" s="6">
        <f t="shared" si="35"/>
        <v>416.66666666666663</v>
      </c>
      <c r="G248" s="7">
        <f t="shared" si="30"/>
        <v>69064.40009409928</v>
      </c>
      <c r="H248" s="6"/>
      <c r="I248" s="6"/>
      <c r="J248" s="6"/>
      <c r="K248" s="6">
        <f t="shared" si="37"/>
        <v>69897.73342743279</v>
      </c>
      <c r="L248" s="6">
        <f t="shared" si="37"/>
        <v>30935.599905900584</v>
      </c>
      <c r="M248" s="9">
        <f t="shared" si="32"/>
        <v>100833.33333333337</v>
      </c>
    </row>
    <row r="249" spans="1:13" ht="15">
      <c r="A249" s="34">
        <v>44256</v>
      </c>
      <c r="B249" s="4">
        <v>21</v>
      </c>
      <c r="C249" s="5" t="s">
        <v>12</v>
      </c>
      <c r="D249" s="6">
        <f t="shared" si="33"/>
        <v>230.21466698033097</v>
      </c>
      <c r="E249" s="6">
        <f t="shared" si="34"/>
        <v>186.45199968633565</v>
      </c>
      <c r="F249" s="6">
        <f t="shared" si="35"/>
        <v>416.66666666666663</v>
      </c>
      <c r="G249" s="7">
        <f t="shared" si="30"/>
        <v>68877.94809441295</v>
      </c>
      <c r="H249" s="6"/>
      <c r="I249" s="6"/>
      <c r="J249" s="6"/>
      <c r="K249" s="6">
        <f aca="true" t="shared" si="38" ref="K249:L264">K248+D249</f>
        <v>70127.94809441312</v>
      </c>
      <c r="L249" s="6">
        <f t="shared" si="38"/>
        <v>31122.05190558692</v>
      </c>
      <c r="M249" s="9">
        <f t="shared" si="32"/>
        <v>101250.00000000004</v>
      </c>
    </row>
    <row r="250" spans="1:13" ht="15">
      <c r="A250" s="34">
        <v>44287</v>
      </c>
      <c r="B250" s="4">
        <v>21</v>
      </c>
      <c r="C250" s="5" t="s">
        <v>13</v>
      </c>
      <c r="D250" s="6">
        <f t="shared" si="33"/>
        <v>229.59316031470982</v>
      </c>
      <c r="E250" s="6">
        <f t="shared" si="34"/>
        <v>187.0735063519568</v>
      </c>
      <c r="F250" s="6">
        <f t="shared" si="35"/>
        <v>416.66666666666663</v>
      </c>
      <c r="G250" s="7">
        <f t="shared" si="30"/>
        <v>68690.874588061</v>
      </c>
      <c r="H250" s="6"/>
      <c r="I250" s="6"/>
      <c r="J250" s="6"/>
      <c r="K250" s="6">
        <f t="shared" si="38"/>
        <v>70357.54125472782</v>
      </c>
      <c r="L250" s="6">
        <f t="shared" si="38"/>
        <v>31309.125411938876</v>
      </c>
      <c r="M250" s="9">
        <f t="shared" si="32"/>
        <v>101666.6666666667</v>
      </c>
    </row>
    <row r="251" spans="1:13" ht="15">
      <c r="A251" s="34">
        <v>44317</v>
      </c>
      <c r="B251" s="4">
        <v>21</v>
      </c>
      <c r="C251" s="5" t="s">
        <v>14</v>
      </c>
      <c r="D251" s="6">
        <f t="shared" si="33"/>
        <v>228.9695819602033</v>
      </c>
      <c r="E251" s="6">
        <f t="shared" si="34"/>
        <v>187.69708470646333</v>
      </c>
      <c r="F251" s="6">
        <f t="shared" si="35"/>
        <v>416.66666666666663</v>
      </c>
      <c r="G251" s="7">
        <f t="shared" si="30"/>
        <v>68503.17750335453</v>
      </c>
      <c r="H251" s="6"/>
      <c r="I251" s="6"/>
      <c r="J251" s="6"/>
      <c r="K251" s="6">
        <f t="shared" si="38"/>
        <v>70586.51083668803</v>
      </c>
      <c r="L251" s="6">
        <f t="shared" si="38"/>
        <v>31496.822496645338</v>
      </c>
      <c r="M251" s="9">
        <f t="shared" si="32"/>
        <v>102083.33333333337</v>
      </c>
    </row>
    <row r="252" spans="1:13" ht="15">
      <c r="A252" s="34">
        <v>44348</v>
      </c>
      <c r="B252" s="4">
        <v>21</v>
      </c>
      <c r="C252" s="5" t="s">
        <v>15</v>
      </c>
      <c r="D252" s="6">
        <f t="shared" si="33"/>
        <v>228.34392501118177</v>
      </c>
      <c r="E252" s="6">
        <f t="shared" si="34"/>
        <v>188.32274165548486</v>
      </c>
      <c r="F252" s="6">
        <f t="shared" si="35"/>
        <v>416.66666666666663</v>
      </c>
      <c r="G252" s="7">
        <f t="shared" si="30"/>
        <v>68314.85476169904</v>
      </c>
      <c r="H252" s="6"/>
      <c r="I252" s="6"/>
      <c r="J252" s="6"/>
      <c r="K252" s="6">
        <f t="shared" si="38"/>
        <v>70814.85476169921</v>
      </c>
      <c r="L252" s="6">
        <f t="shared" si="38"/>
        <v>31685.14523830082</v>
      </c>
      <c r="M252" s="9">
        <f t="shared" si="32"/>
        <v>102500.00000000003</v>
      </c>
    </row>
    <row r="253" spans="1:13" ht="15">
      <c r="A253" s="34">
        <v>44378</v>
      </c>
      <c r="B253" s="4">
        <v>21</v>
      </c>
      <c r="C253" s="5" t="s">
        <v>16</v>
      </c>
      <c r="D253" s="6">
        <f t="shared" si="33"/>
        <v>227.7161825389968</v>
      </c>
      <c r="E253" s="6">
        <f t="shared" si="34"/>
        <v>188.95048412766982</v>
      </c>
      <c r="F253" s="6">
        <f t="shared" si="35"/>
        <v>416.66666666666663</v>
      </c>
      <c r="G253" s="7">
        <f t="shared" si="30"/>
        <v>68125.90427757138</v>
      </c>
      <c r="H253" s="6"/>
      <c r="I253" s="6"/>
      <c r="J253" s="6"/>
      <c r="K253" s="6">
        <f t="shared" si="38"/>
        <v>71042.5709442382</v>
      </c>
      <c r="L253" s="6">
        <f t="shared" si="38"/>
        <v>31874.09572242849</v>
      </c>
      <c r="M253" s="9">
        <f t="shared" si="32"/>
        <v>102916.6666666667</v>
      </c>
    </row>
    <row r="254" spans="1:13" ht="15">
      <c r="A254" s="34">
        <v>44409</v>
      </c>
      <c r="B254" s="4">
        <v>21</v>
      </c>
      <c r="C254" s="5" t="s">
        <v>17</v>
      </c>
      <c r="D254" s="6">
        <f t="shared" si="33"/>
        <v>227.08634759190457</v>
      </c>
      <c r="E254" s="6">
        <f t="shared" si="34"/>
        <v>189.58031907476206</v>
      </c>
      <c r="F254" s="6">
        <f t="shared" si="35"/>
        <v>416.66666666666663</v>
      </c>
      <c r="G254" s="7">
        <f t="shared" si="30"/>
        <v>67936.3239584966</v>
      </c>
      <c r="H254" s="6"/>
      <c r="I254" s="6"/>
      <c r="J254" s="6"/>
      <c r="K254" s="6">
        <f t="shared" si="38"/>
        <v>71269.65729183011</v>
      </c>
      <c r="L254" s="6">
        <f t="shared" si="38"/>
        <v>32063.67604150325</v>
      </c>
      <c r="M254" s="9">
        <f t="shared" si="32"/>
        <v>103333.33333333336</v>
      </c>
    </row>
    <row r="255" spans="1:13" ht="15">
      <c r="A255" s="34">
        <v>44440</v>
      </c>
      <c r="B255" s="4">
        <v>21</v>
      </c>
      <c r="C255" s="5" t="s">
        <v>18</v>
      </c>
      <c r="D255" s="6">
        <f t="shared" si="33"/>
        <v>226.4544131949887</v>
      </c>
      <c r="E255" s="6">
        <f t="shared" si="34"/>
        <v>190.21225347167794</v>
      </c>
      <c r="F255" s="6">
        <f t="shared" si="35"/>
        <v>416.66666666666663</v>
      </c>
      <c r="G255" s="7">
        <f t="shared" si="30"/>
        <v>67746.11170502493</v>
      </c>
      <c r="H255" s="6"/>
      <c r="I255" s="6"/>
      <c r="J255" s="6"/>
      <c r="K255" s="6">
        <f t="shared" si="38"/>
        <v>71496.1117050251</v>
      </c>
      <c r="L255" s="6">
        <f t="shared" si="38"/>
        <v>32253.888294974928</v>
      </c>
      <c r="M255" s="9">
        <f t="shared" si="32"/>
        <v>103750.00000000003</v>
      </c>
    </row>
    <row r="256" spans="1:13" ht="15">
      <c r="A256" s="34">
        <v>44470</v>
      </c>
      <c r="B256" s="4">
        <v>21</v>
      </c>
      <c r="C256" s="5" t="s">
        <v>19</v>
      </c>
      <c r="D256" s="6">
        <f t="shared" si="33"/>
        <v>225.8203723500831</v>
      </c>
      <c r="E256" s="6">
        <f t="shared" si="34"/>
        <v>190.84629431658354</v>
      </c>
      <c r="F256" s="6">
        <f t="shared" si="35"/>
        <v>416.66666666666663</v>
      </c>
      <c r="G256" s="7">
        <f t="shared" si="30"/>
        <v>67555.26541070835</v>
      </c>
      <c r="H256" s="6"/>
      <c r="I256" s="6"/>
      <c r="J256" s="6"/>
      <c r="K256" s="6">
        <f t="shared" si="38"/>
        <v>71721.93207737518</v>
      </c>
      <c r="L256" s="6">
        <f t="shared" si="38"/>
        <v>32444.73458929151</v>
      </c>
      <c r="M256" s="9">
        <f t="shared" si="32"/>
        <v>104166.66666666669</v>
      </c>
    </row>
    <row r="257" spans="1:13" ht="15">
      <c r="A257" s="34">
        <v>44501</v>
      </c>
      <c r="B257" s="4">
        <v>21</v>
      </c>
      <c r="C257" s="5" t="s">
        <v>20</v>
      </c>
      <c r="D257" s="6">
        <f t="shared" si="33"/>
        <v>225.1842180356945</v>
      </c>
      <c r="E257" s="6">
        <f t="shared" si="34"/>
        <v>191.48244863097213</v>
      </c>
      <c r="F257" s="6">
        <f t="shared" si="35"/>
        <v>416.66666666666663</v>
      </c>
      <c r="G257" s="7">
        <f t="shared" si="30"/>
        <v>67363.78296207738</v>
      </c>
      <c r="H257" s="6"/>
      <c r="I257" s="6"/>
      <c r="J257" s="6"/>
      <c r="K257" s="6">
        <f t="shared" si="38"/>
        <v>71947.11629541087</v>
      </c>
      <c r="L257" s="6">
        <f t="shared" si="38"/>
        <v>32636.217037922484</v>
      </c>
      <c r="M257" s="9">
        <f t="shared" si="32"/>
        <v>104583.33333333336</v>
      </c>
    </row>
    <row r="258" spans="1:13" ht="15">
      <c r="A258" s="34">
        <v>44531</v>
      </c>
      <c r="B258" s="4">
        <v>21</v>
      </c>
      <c r="C258" s="5" t="s">
        <v>21</v>
      </c>
      <c r="D258" s="6">
        <f t="shared" si="33"/>
        <v>224.5459432069246</v>
      </c>
      <c r="E258" s="6">
        <f t="shared" si="34"/>
        <v>192.12072345974204</v>
      </c>
      <c r="F258" s="6">
        <f t="shared" si="35"/>
        <v>416.66666666666663</v>
      </c>
      <c r="G258" s="7">
        <f t="shared" si="30"/>
        <v>67171.66223861765</v>
      </c>
      <c r="H258" s="6"/>
      <c r="I258" s="6"/>
      <c r="J258" s="6"/>
      <c r="K258" s="6">
        <f t="shared" si="38"/>
        <v>72171.66223861779</v>
      </c>
      <c r="L258" s="6">
        <f t="shared" si="38"/>
        <v>32828.33776138222</v>
      </c>
      <c r="M258" s="9">
        <f t="shared" si="32"/>
        <v>105000.00000000001</v>
      </c>
    </row>
    <row r="259" spans="1:13" ht="15">
      <c r="A259" s="34">
        <v>44562</v>
      </c>
      <c r="B259" s="11">
        <v>22</v>
      </c>
      <c r="C259" s="12" t="s">
        <v>10</v>
      </c>
      <c r="D259" s="13">
        <f t="shared" si="33"/>
        <v>223.90554079539217</v>
      </c>
      <c r="E259" s="13">
        <f t="shared" si="34"/>
        <v>192.76112587127446</v>
      </c>
      <c r="F259" s="13">
        <f t="shared" si="35"/>
        <v>416.66666666666663</v>
      </c>
      <c r="G259" s="14">
        <f t="shared" si="30"/>
        <v>66978.90111274637</v>
      </c>
      <c r="H259" s="13"/>
      <c r="I259" s="13"/>
      <c r="J259" s="13"/>
      <c r="K259" s="13">
        <f t="shared" si="38"/>
        <v>72395.56777941318</v>
      </c>
      <c r="L259" s="13">
        <f t="shared" si="38"/>
        <v>33021.098887253494</v>
      </c>
      <c r="M259" s="15">
        <f t="shared" si="32"/>
        <v>105416.66666666667</v>
      </c>
    </row>
    <row r="260" spans="1:13" ht="15">
      <c r="A260" s="34">
        <v>44593</v>
      </c>
      <c r="B260" s="11">
        <v>22</v>
      </c>
      <c r="C260" s="12" t="s">
        <v>11</v>
      </c>
      <c r="D260" s="13">
        <f t="shared" si="33"/>
        <v>223.26300370915456</v>
      </c>
      <c r="E260" s="13">
        <f t="shared" si="34"/>
        <v>193.40366295751207</v>
      </c>
      <c r="F260" s="13">
        <f t="shared" si="35"/>
        <v>416.66666666666663</v>
      </c>
      <c r="G260" s="14">
        <f t="shared" si="30"/>
        <v>66785.49744978886</v>
      </c>
      <c r="H260" s="13"/>
      <c r="I260" s="13"/>
      <c r="J260" s="13"/>
      <c r="K260" s="13">
        <f t="shared" si="38"/>
        <v>72618.83078312234</v>
      </c>
      <c r="L260" s="13">
        <f t="shared" si="38"/>
        <v>33214.50255021101</v>
      </c>
      <c r="M260" s="15">
        <f t="shared" si="32"/>
        <v>105833.33333333334</v>
      </c>
    </row>
    <row r="261" spans="1:13" ht="15">
      <c r="A261" s="34">
        <v>44621</v>
      </c>
      <c r="B261" s="11">
        <v>22</v>
      </c>
      <c r="C261" s="12" t="s">
        <v>12</v>
      </c>
      <c r="D261" s="13">
        <f t="shared" si="33"/>
        <v>222.61832483262955</v>
      </c>
      <c r="E261" s="13">
        <f t="shared" si="34"/>
        <v>194.04834183403707</v>
      </c>
      <c r="F261" s="13">
        <f t="shared" si="35"/>
        <v>416.66666666666663</v>
      </c>
      <c r="G261" s="14">
        <f t="shared" si="30"/>
        <v>66591.44910795483</v>
      </c>
      <c r="H261" s="13"/>
      <c r="I261" s="13"/>
      <c r="J261" s="13"/>
      <c r="K261" s="13">
        <f t="shared" si="38"/>
        <v>72841.44910795496</v>
      </c>
      <c r="L261" s="13">
        <f t="shared" si="38"/>
        <v>33408.550892045045</v>
      </c>
      <c r="M261" s="15">
        <f t="shared" si="32"/>
        <v>106250</v>
      </c>
    </row>
    <row r="262" spans="1:13" ht="15">
      <c r="A262" s="34">
        <v>44652</v>
      </c>
      <c r="B262" s="11">
        <v>22</v>
      </c>
      <c r="C262" s="12" t="s">
        <v>13</v>
      </c>
      <c r="D262" s="13">
        <f t="shared" si="33"/>
        <v>221.9714970265161</v>
      </c>
      <c r="E262" s="13">
        <f t="shared" si="34"/>
        <v>194.69516964015054</v>
      </c>
      <c r="F262" s="13">
        <f t="shared" si="35"/>
        <v>416.66666666666663</v>
      </c>
      <c r="G262" s="14">
        <f t="shared" si="30"/>
        <v>66396.75393831468</v>
      </c>
      <c r="H262" s="13"/>
      <c r="I262" s="13"/>
      <c r="J262" s="13"/>
      <c r="K262" s="13">
        <f t="shared" si="38"/>
        <v>73063.42060498148</v>
      </c>
      <c r="L262" s="13">
        <f t="shared" si="38"/>
        <v>33603.2460616852</v>
      </c>
      <c r="M262" s="15">
        <f t="shared" si="32"/>
        <v>106666.66666666669</v>
      </c>
    </row>
    <row r="263" spans="1:13" ht="15">
      <c r="A263" s="34">
        <v>44682</v>
      </c>
      <c r="B263" s="11">
        <v>22</v>
      </c>
      <c r="C263" s="12" t="s">
        <v>14</v>
      </c>
      <c r="D263" s="13">
        <f t="shared" si="33"/>
        <v>221.3225131277156</v>
      </c>
      <c r="E263" s="13">
        <f t="shared" si="34"/>
        <v>195.34415353895102</v>
      </c>
      <c r="F263" s="13">
        <f t="shared" si="35"/>
        <v>416.66666666666663</v>
      </c>
      <c r="G263" s="14">
        <f t="shared" si="30"/>
        <v>66201.40978477572</v>
      </c>
      <c r="H263" s="13"/>
      <c r="I263" s="13"/>
      <c r="J263" s="13"/>
      <c r="K263" s="13">
        <f t="shared" si="38"/>
        <v>73284.7431181092</v>
      </c>
      <c r="L263" s="13">
        <f t="shared" si="38"/>
        <v>33798.59021522415</v>
      </c>
      <c r="M263" s="15">
        <f t="shared" si="32"/>
        <v>107083.33333333334</v>
      </c>
    </row>
    <row r="264" spans="1:13" ht="15">
      <c r="A264" s="34">
        <v>44713</v>
      </c>
      <c r="B264" s="11">
        <v>22</v>
      </c>
      <c r="C264" s="12" t="s">
        <v>15</v>
      </c>
      <c r="D264" s="13">
        <f t="shared" si="33"/>
        <v>220.6713659492524</v>
      </c>
      <c r="E264" s="13">
        <f t="shared" si="34"/>
        <v>195.99530071741424</v>
      </c>
      <c r="F264" s="13">
        <f t="shared" si="35"/>
        <v>416.66666666666663</v>
      </c>
      <c r="G264" s="14">
        <f t="shared" si="30"/>
        <v>66005.4144840583</v>
      </c>
      <c r="H264" s="13"/>
      <c r="I264" s="13"/>
      <c r="J264" s="13"/>
      <c r="K264" s="13">
        <f t="shared" si="38"/>
        <v>73505.41448405845</v>
      </c>
      <c r="L264" s="13">
        <f t="shared" si="38"/>
        <v>33994.58551594156</v>
      </c>
      <c r="M264" s="15">
        <f t="shared" si="32"/>
        <v>107500</v>
      </c>
    </row>
    <row r="265" spans="1:13" ht="15">
      <c r="A265" s="34">
        <v>44743</v>
      </c>
      <c r="B265" s="11">
        <v>22</v>
      </c>
      <c r="C265" s="12" t="s">
        <v>16</v>
      </c>
      <c r="D265" s="13">
        <f t="shared" si="33"/>
        <v>220.01804828019434</v>
      </c>
      <c r="E265" s="13">
        <f t="shared" si="34"/>
        <v>196.6486183864723</v>
      </c>
      <c r="F265" s="13">
        <f t="shared" si="35"/>
        <v>416.66666666666663</v>
      </c>
      <c r="G265" s="14">
        <f aca="true" t="shared" si="39" ref="G265:G328">IF(G264-E265&gt;0,G264-E265,0)</f>
        <v>65808.76586567183</v>
      </c>
      <c r="H265" s="13"/>
      <c r="I265" s="13"/>
      <c r="J265" s="13"/>
      <c r="K265" s="13">
        <f aca="true" t="shared" si="40" ref="K265:L280">K264+D265</f>
        <v>73725.43253233864</v>
      </c>
      <c r="L265" s="13">
        <f t="shared" si="40"/>
        <v>34191.23413432803</v>
      </c>
      <c r="M265" s="15">
        <f aca="true" t="shared" si="41" ref="M265:M328">L265+K265</f>
        <v>107916.66666666667</v>
      </c>
    </row>
    <row r="266" spans="1:13" ht="15">
      <c r="A266" s="34">
        <v>44774</v>
      </c>
      <c r="B266" s="11">
        <v>22</v>
      </c>
      <c r="C266" s="12" t="s">
        <v>17</v>
      </c>
      <c r="D266" s="13">
        <f t="shared" si="33"/>
        <v>219.36255288557277</v>
      </c>
      <c r="E266" s="13">
        <f t="shared" si="34"/>
        <v>197.30411378109386</v>
      </c>
      <c r="F266" s="13">
        <f t="shared" si="35"/>
        <v>416.66666666666663</v>
      </c>
      <c r="G266" s="14">
        <f t="shared" si="39"/>
        <v>65611.46175189073</v>
      </c>
      <c r="H266" s="13"/>
      <c r="I266" s="13"/>
      <c r="J266" s="13"/>
      <c r="K266" s="13">
        <f t="shared" si="40"/>
        <v>73944.79508522422</v>
      </c>
      <c r="L266" s="13">
        <f t="shared" si="40"/>
        <v>34388.53824810912</v>
      </c>
      <c r="M266" s="15">
        <f t="shared" si="41"/>
        <v>108333.33333333334</v>
      </c>
    </row>
    <row r="267" spans="1:13" ht="15">
      <c r="A267" s="34">
        <v>44805</v>
      </c>
      <c r="B267" s="11">
        <v>22</v>
      </c>
      <c r="C267" s="12" t="s">
        <v>18</v>
      </c>
      <c r="D267" s="13">
        <f t="shared" si="33"/>
        <v>218.70487250630245</v>
      </c>
      <c r="E267" s="13">
        <f t="shared" si="34"/>
        <v>197.96179416036418</v>
      </c>
      <c r="F267" s="13">
        <f t="shared" si="35"/>
        <v>416.66666666666663</v>
      </c>
      <c r="G267" s="14">
        <f t="shared" si="39"/>
        <v>65413.49995773037</v>
      </c>
      <c r="H267" s="13"/>
      <c r="I267" s="13"/>
      <c r="J267" s="13"/>
      <c r="K267" s="13">
        <f t="shared" si="40"/>
        <v>74163.49995773053</v>
      </c>
      <c r="L267" s="13">
        <f t="shared" si="40"/>
        <v>34586.50004226949</v>
      </c>
      <c r="M267" s="15">
        <f t="shared" si="41"/>
        <v>108750.00000000001</v>
      </c>
    </row>
    <row r="268" spans="1:13" ht="15">
      <c r="A268" s="34">
        <v>44835</v>
      </c>
      <c r="B268" s="11">
        <v>22</v>
      </c>
      <c r="C268" s="12" t="s">
        <v>19</v>
      </c>
      <c r="D268" s="13">
        <f t="shared" si="33"/>
        <v>218.04499985910124</v>
      </c>
      <c r="E268" s="13">
        <f t="shared" si="34"/>
        <v>198.6216668075654</v>
      </c>
      <c r="F268" s="13">
        <f t="shared" si="35"/>
        <v>416.66666666666663</v>
      </c>
      <c r="G268" s="14">
        <f t="shared" si="39"/>
        <v>65214.8782909228</v>
      </c>
      <c r="H268" s="13"/>
      <c r="I268" s="13"/>
      <c r="J268" s="13"/>
      <c r="K268" s="13">
        <f t="shared" si="40"/>
        <v>74381.54495758963</v>
      </c>
      <c r="L268" s="13">
        <f t="shared" si="40"/>
        <v>34785.12170907705</v>
      </c>
      <c r="M268" s="15">
        <f t="shared" si="41"/>
        <v>109166.66666666669</v>
      </c>
    </row>
    <row r="269" spans="1:13" ht="15">
      <c r="A269" s="34">
        <v>44866</v>
      </c>
      <c r="B269" s="11">
        <v>22</v>
      </c>
      <c r="C269" s="12" t="s">
        <v>20</v>
      </c>
      <c r="D269" s="13">
        <f t="shared" si="33"/>
        <v>217.38292763640933</v>
      </c>
      <c r="E269" s="13">
        <f t="shared" si="34"/>
        <v>199.2837390302573</v>
      </c>
      <c r="F269" s="13">
        <f t="shared" si="35"/>
        <v>416.66666666666663</v>
      </c>
      <c r="G269" s="14">
        <f t="shared" si="39"/>
        <v>65015.594551892544</v>
      </c>
      <c r="H269" s="13"/>
      <c r="I269" s="13"/>
      <c r="J269" s="13"/>
      <c r="K269" s="13">
        <f t="shared" si="40"/>
        <v>74598.92788522605</v>
      </c>
      <c r="L269" s="13">
        <f t="shared" si="40"/>
        <v>34984.40544810731</v>
      </c>
      <c r="M269" s="15">
        <f t="shared" si="41"/>
        <v>109583.33333333336</v>
      </c>
    </row>
    <row r="270" spans="1:13" ht="15">
      <c r="A270" s="34">
        <v>44896</v>
      </c>
      <c r="B270" s="11">
        <v>22</v>
      </c>
      <c r="C270" s="12" t="s">
        <v>21</v>
      </c>
      <c r="D270" s="13">
        <f t="shared" si="33"/>
        <v>216.71864850630848</v>
      </c>
      <c r="E270" s="13">
        <f t="shared" si="34"/>
        <v>199.94801816035815</v>
      </c>
      <c r="F270" s="13">
        <f t="shared" si="35"/>
        <v>416.66666666666663</v>
      </c>
      <c r="G270" s="14">
        <f t="shared" si="39"/>
        <v>64815.646533732186</v>
      </c>
      <c r="H270" s="13"/>
      <c r="I270" s="13"/>
      <c r="J270" s="13"/>
      <c r="K270" s="13">
        <f t="shared" si="40"/>
        <v>74815.64653373236</v>
      </c>
      <c r="L270" s="13">
        <f t="shared" si="40"/>
        <v>35184.35346626767</v>
      </c>
      <c r="M270" s="15">
        <f t="shared" si="41"/>
        <v>110000.00000000003</v>
      </c>
    </row>
    <row r="271" spans="1:13" ht="15">
      <c r="A271" s="34">
        <v>44927</v>
      </c>
      <c r="B271" s="4">
        <v>23</v>
      </c>
      <c r="C271" s="5" t="s">
        <v>10</v>
      </c>
      <c r="D271" s="6">
        <f t="shared" si="33"/>
        <v>216.0521551124406</v>
      </c>
      <c r="E271" s="6">
        <f t="shared" si="34"/>
        <v>200.61451155422603</v>
      </c>
      <c r="F271" s="6">
        <f t="shared" si="35"/>
        <v>416.66666666666663</v>
      </c>
      <c r="G271" s="7">
        <f t="shared" si="39"/>
        <v>64615.03202217796</v>
      </c>
      <c r="H271" s="6"/>
      <c r="I271" s="6"/>
      <c r="J271" s="6"/>
      <c r="K271" s="6">
        <f t="shared" si="40"/>
        <v>75031.6986888448</v>
      </c>
      <c r="L271" s="6">
        <f t="shared" si="40"/>
        <v>35384.96797782189</v>
      </c>
      <c r="M271" s="9">
        <f t="shared" si="41"/>
        <v>110416.66666666669</v>
      </c>
    </row>
    <row r="272" spans="1:13" ht="15">
      <c r="A272" s="34">
        <v>44958</v>
      </c>
      <c r="B272" s="4">
        <v>23</v>
      </c>
      <c r="C272" s="5" t="s">
        <v>11</v>
      </c>
      <c r="D272" s="6">
        <f t="shared" si="33"/>
        <v>215.38344007392652</v>
      </c>
      <c r="E272" s="6">
        <f t="shared" si="34"/>
        <v>201.2832265927401</v>
      </c>
      <c r="F272" s="6">
        <f t="shared" si="35"/>
        <v>416.66666666666663</v>
      </c>
      <c r="G272" s="7">
        <f t="shared" si="39"/>
        <v>64413.74879558522</v>
      </c>
      <c r="H272" s="6"/>
      <c r="I272" s="6"/>
      <c r="J272" s="6"/>
      <c r="K272" s="6">
        <f t="shared" si="40"/>
        <v>75247.08212891873</v>
      </c>
      <c r="L272" s="6">
        <f t="shared" si="40"/>
        <v>35586.251204414635</v>
      </c>
      <c r="M272" s="9">
        <f t="shared" si="41"/>
        <v>110833.33333333337</v>
      </c>
    </row>
    <row r="273" spans="1:13" ht="15">
      <c r="A273" s="34">
        <v>44986</v>
      </c>
      <c r="B273" s="4">
        <v>23</v>
      </c>
      <c r="C273" s="5" t="s">
        <v>12</v>
      </c>
      <c r="D273" s="6">
        <f t="shared" si="33"/>
        <v>214.71249598528405</v>
      </c>
      <c r="E273" s="6">
        <f t="shared" si="34"/>
        <v>201.95417068138258</v>
      </c>
      <c r="F273" s="6">
        <f t="shared" si="35"/>
        <v>416.66666666666663</v>
      </c>
      <c r="G273" s="7">
        <f t="shared" si="39"/>
        <v>64211.794624903836</v>
      </c>
      <c r="H273" s="6"/>
      <c r="I273" s="6"/>
      <c r="J273" s="6"/>
      <c r="K273" s="6">
        <f t="shared" si="40"/>
        <v>75461.79462490401</v>
      </c>
      <c r="L273" s="6">
        <f t="shared" si="40"/>
        <v>35788.20537509602</v>
      </c>
      <c r="M273" s="9">
        <f t="shared" si="41"/>
        <v>111250.00000000003</v>
      </c>
    </row>
    <row r="274" spans="1:13" ht="15">
      <c r="A274" s="34">
        <v>45017</v>
      </c>
      <c r="B274" s="4">
        <v>23</v>
      </c>
      <c r="C274" s="5" t="s">
        <v>13</v>
      </c>
      <c r="D274" s="6">
        <f aca="true" t="shared" si="42" ref="D274:D320">IF(G273-F273&lt;0,0,G273*$D$5/100/12)</f>
        <v>214.0393154163461</v>
      </c>
      <c r="E274" s="6">
        <f aca="true" t="shared" si="43" ref="E274:E320">IF(G273-F273&lt;0,G273,F273-D274)</f>
        <v>202.62735125032052</v>
      </c>
      <c r="F274" s="6">
        <f aca="true" t="shared" si="44" ref="F274:F320">E274+D274</f>
        <v>416.66666666666663</v>
      </c>
      <c r="G274" s="7">
        <f t="shared" si="39"/>
        <v>64009.16727365352</v>
      </c>
      <c r="H274" s="6"/>
      <c r="I274" s="6"/>
      <c r="J274" s="6"/>
      <c r="K274" s="6">
        <f t="shared" si="40"/>
        <v>75675.83394032036</v>
      </c>
      <c r="L274" s="6">
        <f t="shared" si="40"/>
        <v>35990.832726346336</v>
      </c>
      <c r="M274" s="9">
        <f t="shared" si="41"/>
        <v>111666.66666666669</v>
      </c>
    </row>
    <row r="275" spans="1:13" ht="15">
      <c r="A275" s="34">
        <v>45047</v>
      </c>
      <c r="B275" s="4">
        <v>23</v>
      </c>
      <c r="C275" s="5" t="s">
        <v>14</v>
      </c>
      <c r="D275" s="6">
        <f t="shared" si="42"/>
        <v>213.3638909121784</v>
      </c>
      <c r="E275" s="6">
        <f t="shared" si="43"/>
        <v>203.30277575448824</v>
      </c>
      <c r="F275" s="6">
        <f t="shared" si="44"/>
        <v>416.66666666666663</v>
      </c>
      <c r="G275" s="7">
        <f t="shared" si="39"/>
        <v>63805.86449789903</v>
      </c>
      <c r="H275" s="6"/>
      <c r="I275" s="6"/>
      <c r="J275" s="6"/>
      <c r="K275" s="6">
        <f t="shared" si="40"/>
        <v>75889.19783123254</v>
      </c>
      <c r="L275" s="6">
        <f t="shared" si="40"/>
        <v>36194.13550210083</v>
      </c>
      <c r="M275" s="9">
        <f t="shared" si="41"/>
        <v>112083.33333333337</v>
      </c>
    </row>
    <row r="276" spans="1:13" ht="15">
      <c r="A276" s="34">
        <v>45078</v>
      </c>
      <c r="B276" s="4">
        <v>23</v>
      </c>
      <c r="C276" s="5" t="s">
        <v>15</v>
      </c>
      <c r="D276" s="6">
        <f t="shared" si="42"/>
        <v>212.68621499299675</v>
      </c>
      <c r="E276" s="6">
        <f t="shared" si="43"/>
        <v>203.98045167366988</v>
      </c>
      <c r="F276" s="6">
        <f t="shared" si="44"/>
        <v>416.66666666666663</v>
      </c>
      <c r="G276" s="7">
        <f t="shared" si="39"/>
        <v>63601.88404622536</v>
      </c>
      <c r="H276" s="6"/>
      <c r="I276" s="6"/>
      <c r="J276" s="6"/>
      <c r="K276" s="6">
        <f t="shared" si="40"/>
        <v>76101.88404622553</v>
      </c>
      <c r="L276" s="6">
        <f t="shared" si="40"/>
        <v>36398.1159537745</v>
      </c>
      <c r="M276" s="9">
        <f t="shared" si="41"/>
        <v>112500.00000000003</v>
      </c>
    </row>
    <row r="277" spans="1:13" ht="15">
      <c r="A277" s="34">
        <v>45108</v>
      </c>
      <c r="B277" s="4">
        <v>23</v>
      </c>
      <c r="C277" s="5" t="s">
        <v>16</v>
      </c>
      <c r="D277" s="6">
        <f t="shared" si="42"/>
        <v>212.00628015408452</v>
      </c>
      <c r="E277" s="6">
        <f t="shared" si="43"/>
        <v>204.6603865125821</v>
      </c>
      <c r="F277" s="6">
        <f t="shared" si="44"/>
        <v>416.66666666666663</v>
      </c>
      <c r="G277" s="7">
        <f t="shared" si="39"/>
        <v>63397.22365971278</v>
      </c>
      <c r="H277" s="6"/>
      <c r="I277" s="6"/>
      <c r="J277" s="6"/>
      <c r="K277" s="6">
        <f t="shared" si="40"/>
        <v>76313.89032637962</v>
      </c>
      <c r="L277" s="6">
        <f t="shared" si="40"/>
        <v>36602.77634028708</v>
      </c>
      <c r="M277" s="9">
        <f t="shared" si="41"/>
        <v>112916.6666666667</v>
      </c>
    </row>
    <row r="278" spans="1:13" ht="15">
      <c r="A278" s="34">
        <v>45139</v>
      </c>
      <c r="B278" s="4">
        <v>23</v>
      </c>
      <c r="C278" s="5" t="s">
        <v>17</v>
      </c>
      <c r="D278" s="6">
        <f t="shared" si="42"/>
        <v>211.32407886570925</v>
      </c>
      <c r="E278" s="6">
        <f t="shared" si="43"/>
        <v>205.34258780095738</v>
      </c>
      <c r="F278" s="6">
        <f t="shared" si="44"/>
        <v>416.66666666666663</v>
      </c>
      <c r="G278" s="7">
        <f t="shared" si="39"/>
        <v>63191.88107191182</v>
      </c>
      <c r="H278" s="6"/>
      <c r="I278" s="6"/>
      <c r="J278" s="6"/>
      <c r="K278" s="6">
        <f t="shared" si="40"/>
        <v>76525.21440524534</v>
      </c>
      <c r="L278" s="6">
        <f t="shared" si="40"/>
        <v>36808.118928088035</v>
      </c>
      <c r="M278" s="9">
        <f t="shared" si="41"/>
        <v>113333.33333333337</v>
      </c>
    </row>
    <row r="279" spans="1:13" ht="15">
      <c r="A279" s="34">
        <v>45170</v>
      </c>
      <c r="B279" s="4">
        <v>23</v>
      </c>
      <c r="C279" s="5" t="s">
        <v>18</v>
      </c>
      <c r="D279" s="6">
        <f t="shared" si="42"/>
        <v>210.63960357303938</v>
      </c>
      <c r="E279" s="6">
        <f t="shared" si="43"/>
        <v>206.02706309362725</v>
      </c>
      <c r="F279" s="6">
        <f t="shared" si="44"/>
        <v>416.66666666666663</v>
      </c>
      <c r="G279" s="7">
        <f t="shared" si="39"/>
        <v>62985.85400881819</v>
      </c>
      <c r="H279" s="6"/>
      <c r="I279" s="6"/>
      <c r="J279" s="6"/>
      <c r="K279" s="6">
        <f t="shared" si="40"/>
        <v>76735.85400881838</v>
      </c>
      <c r="L279" s="6">
        <f t="shared" si="40"/>
        <v>37014.145991181664</v>
      </c>
      <c r="M279" s="9">
        <f t="shared" si="41"/>
        <v>113750.00000000004</v>
      </c>
    </row>
    <row r="280" spans="1:13" ht="15">
      <c r="A280" s="34">
        <v>45200</v>
      </c>
      <c r="B280" s="4">
        <v>23</v>
      </c>
      <c r="C280" s="5" t="s">
        <v>19</v>
      </c>
      <c r="D280" s="6">
        <f t="shared" si="42"/>
        <v>209.95284669606065</v>
      </c>
      <c r="E280" s="6">
        <f t="shared" si="43"/>
        <v>206.71381997060598</v>
      </c>
      <c r="F280" s="6">
        <f t="shared" si="44"/>
        <v>416.66666666666663</v>
      </c>
      <c r="G280" s="7">
        <f t="shared" si="39"/>
        <v>62779.14018884758</v>
      </c>
      <c r="H280" s="6"/>
      <c r="I280" s="6"/>
      <c r="J280" s="6"/>
      <c r="K280" s="6">
        <f t="shared" si="40"/>
        <v>76945.80685551444</v>
      </c>
      <c r="L280" s="6">
        <f t="shared" si="40"/>
        <v>37220.85981115227</v>
      </c>
      <c r="M280" s="9">
        <f t="shared" si="41"/>
        <v>114166.66666666672</v>
      </c>
    </row>
    <row r="281" spans="1:13" ht="15">
      <c r="A281" s="34">
        <v>45231</v>
      </c>
      <c r="B281" s="4">
        <v>23</v>
      </c>
      <c r="C281" s="5" t="s">
        <v>20</v>
      </c>
      <c r="D281" s="6">
        <f t="shared" si="42"/>
        <v>209.26380062949193</v>
      </c>
      <c r="E281" s="6">
        <f t="shared" si="43"/>
        <v>207.4028660371747</v>
      </c>
      <c r="F281" s="6">
        <f t="shared" si="44"/>
        <v>416.66666666666663</v>
      </c>
      <c r="G281" s="7">
        <f t="shared" si="39"/>
        <v>62571.737322810404</v>
      </c>
      <c r="H281" s="6"/>
      <c r="I281" s="6"/>
      <c r="J281" s="6"/>
      <c r="K281" s="6">
        <f aca="true" t="shared" si="45" ref="K281:L296">K280+D281</f>
        <v>77155.07065614393</v>
      </c>
      <c r="L281" s="6">
        <f t="shared" si="45"/>
        <v>37428.26267718945</v>
      </c>
      <c r="M281" s="9">
        <f t="shared" si="41"/>
        <v>114583.33333333337</v>
      </c>
    </row>
    <row r="282" spans="1:13" ht="15">
      <c r="A282" s="34">
        <v>45261</v>
      </c>
      <c r="B282" s="4">
        <v>23</v>
      </c>
      <c r="C282" s="5" t="s">
        <v>21</v>
      </c>
      <c r="D282" s="6">
        <f t="shared" si="42"/>
        <v>208.57245774270135</v>
      </c>
      <c r="E282" s="6">
        <f t="shared" si="43"/>
        <v>208.09420892396528</v>
      </c>
      <c r="F282" s="6">
        <f t="shared" si="44"/>
        <v>416.66666666666663</v>
      </c>
      <c r="G282" s="7">
        <f t="shared" si="39"/>
        <v>62363.643113886435</v>
      </c>
      <c r="H282" s="6"/>
      <c r="I282" s="6"/>
      <c r="J282" s="6"/>
      <c r="K282" s="6">
        <f t="shared" si="45"/>
        <v>77363.64311388663</v>
      </c>
      <c r="L282" s="6">
        <f t="shared" si="45"/>
        <v>37636.35688611342</v>
      </c>
      <c r="M282" s="9">
        <f t="shared" si="41"/>
        <v>115000.00000000006</v>
      </c>
    </row>
    <row r="283" spans="1:13" ht="15">
      <c r="A283" s="34">
        <v>45292</v>
      </c>
      <c r="B283" s="11">
        <v>24</v>
      </c>
      <c r="C283" s="12" t="s">
        <v>10</v>
      </c>
      <c r="D283" s="13">
        <f t="shared" si="42"/>
        <v>207.87881037962146</v>
      </c>
      <c r="E283" s="13">
        <f t="shared" si="43"/>
        <v>208.78785628704517</v>
      </c>
      <c r="F283" s="13">
        <f t="shared" si="44"/>
        <v>416.66666666666663</v>
      </c>
      <c r="G283" s="14">
        <f t="shared" si="39"/>
        <v>62154.85525759939</v>
      </c>
      <c r="H283" s="13"/>
      <c r="I283" s="13"/>
      <c r="J283" s="13"/>
      <c r="K283" s="13">
        <f t="shared" si="45"/>
        <v>77571.52192426626</v>
      </c>
      <c r="L283" s="13">
        <f t="shared" si="45"/>
        <v>37845.144742400465</v>
      </c>
      <c r="M283" s="15">
        <f t="shared" si="41"/>
        <v>115416.66666666672</v>
      </c>
    </row>
    <row r="284" spans="1:13" ht="15">
      <c r="A284" s="34">
        <v>45323</v>
      </c>
      <c r="B284" s="11">
        <v>24</v>
      </c>
      <c r="C284" s="12" t="s">
        <v>11</v>
      </c>
      <c r="D284" s="13">
        <f t="shared" si="42"/>
        <v>207.18285085866464</v>
      </c>
      <c r="E284" s="13">
        <f t="shared" si="43"/>
        <v>209.483815808002</v>
      </c>
      <c r="F284" s="13">
        <f t="shared" si="44"/>
        <v>416.66666666666663</v>
      </c>
      <c r="G284" s="14">
        <f t="shared" si="39"/>
        <v>61945.37144179139</v>
      </c>
      <c r="H284" s="13"/>
      <c r="I284" s="13"/>
      <c r="J284" s="13"/>
      <c r="K284" s="13">
        <f t="shared" si="45"/>
        <v>77778.70477512492</v>
      </c>
      <c r="L284" s="13">
        <f t="shared" si="45"/>
        <v>38054.62855820847</v>
      </c>
      <c r="M284" s="15">
        <f t="shared" si="41"/>
        <v>115833.33333333339</v>
      </c>
    </row>
    <row r="285" spans="1:13" ht="15">
      <c r="A285" s="34">
        <v>45352</v>
      </c>
      <c r="B285" s="11">
        <v>24</v>
      </c>
      <c r="C285" s="12" t="s">
        <v>12</v>
      </c>
      <c r="D285" s="13">
        <f t="shared" si="42"/>
        <v>206.48457147263795</v>
      </c>
      <c r="E285" s="13">
        <f t="shared" si="43"/>
        <v>210.18209519402868</v>
      </c>
      <c r="F285" s="13">
        <f t="shared" si="44"/>
        <v>416.66666666666663</v>
      </c>
      <c r="G285" s="14">
        <f t="shared" si="39"/>
        <v>61735.189346597355</v>
      </c>
      <c r="H285" s="13"/>
      <c r="I285" s="13"/>
      <c r="J285" s="13"/>
      <c r="K285" s="13">
        <f t="shared" si="45"/>
        <v>77985.18934659756</v>
      </c>
      <c r="L285" s="13">
        <f t="shared" si="45"/>
        <v>38264.8106534025</v>
      </c>
      <c r="M285" s="15">
        <f t="shared" si="41"/>
        <v>116250.00000000006</v>
      </c>
    </row>
    <row r="286" spans="1:13" ht="15">
      <c r="A286" s="34">
        <v>45383</v>
      </c>
      <c r="B286" s="11">
        <v>24</v>
      </c>
      <c r="C286" s="12" t="s">
        <v>13</v>
      </c>
      <c r="D286" s="13">
        <f t="shared" si="42"/>
        <v>205.78396448865786</v>
      </c>
      <c r="E286" s="13">
        <f t="shared" si="43"/>
        <v>210.88270217800877</v>
      </c>
      <c r="F286" s="13">
        <f t="shared" si="44"/>
        <v>416.66666666666663</v>
      </c>
      <c r="G286" s="14">
        <f t="shared" si="39"/>
        <v>61524.30664441935</v>
      </c>
      <c r="H286" s="13"/>
      <c r="I286" s="13"/>
      <c r="J286" s="13"/>
      <c r="K286" s="13">
        <f t="shared" si="45"/>
        <v>78190.97331108621</v>
      </c>
      <c r="L286" s="13">
        <f t="shared" si="45"/>
        <v>38475.69335558051</v>
      </c>
      <c r="M286" s="15">
        <f t="shared" si="41"/>
        <v>116666.66666666672</v>
      </c>
    </row>
    <row r="287" spans="1:13" ht="15">
      <c r="A287" s="34">
        <v>45413</v>
      </c>
      <c r="B287" s="11">
        <v>24</v>
      </c>
      <c r="C287" s="12" t="s">
        <v>14</v>
      </c>
      <c r="D287" s="13">
        <f t="shared" si="42"/>
        <v>205.08102214806448</v>
      </c>
      <c r="E287" s="13">
        <f t="shared" si="43"/>
        <v>211.58564451860215</v>
      </c>
      <c r="F287" s="13">
        <f t="shared" si="44"/>
        <v>416.66666666666663</v>
      </c>
      <c r="G287" s="14">
        <f t="shared" si="39"/>
        <v>61312.72099990075</v>
      </c>
      <c r="H287" s="13"/>
      <c r="I287" s="13"/>
      <c r="J287" s="13"/>
      <c r="K287" s="13">
        <f t="shared" si="45"/>
        <v>78396.05433323428</v>
      </c>
      <c r="L287" s="13">
        <f t="shared" si="45"/>
        <v>38687.27900009911</v>
      </c>
      <c r="M287" s="15">
        <f t="shared" si="41"/>
        <v>117083.33333333339</v>
      </c>
    </row>
    <row r="288" spans="1:13" ht="15">
      <c r="A288" s="34">
        <v>45444</v>
      </c>
      <c r="B288" s="11">
        <v>24</v>
      </c>
      <c r="C288" s="12" t="s">
        <v>15</v>
      </c>
      <c r="D288" s="13">
        <f t="shared" si="42"/>
        <v>204.37573666633583</v>
      </c>
      <c r="E288" s="13">
        <f t="shared" si="43"/>
        <v>212.2909300003308</v>
      </c>
      <c r="F288" s="13">
        <f t="shared" si="44"/>
        <v>416.66666666666663</v>
      </c>
      <c r="G288" s="14">
        <f t="shared" si="39"/>
        <v>61100.430069900416</v>
      </c>
      <c r="H288" s="13"/>
      <c r="I288" s="13"/>
      <c r="J288" s="13"/>
      <c r="K288" s="13">
        <f t="shared" si="45"/>
        <v>78600.43006990061</v>
      </c>
      <c r="L288" s="13">
        <f t="shared" si="45"/>
        <v>38899.56993009944</v>
      </c>
      <c r="M288" s="15">
        <f t="shared" si="41"/>
        <v>117500.00000000006</v>
      </c>
    </row>
    <row r="289" spans="1:13" ht="15">
      <c r="A289" s="34">
        <v>45474</v>
      </c>
      <c r="B289" s="11">
        <v>24</v>
      </c>
      <c r="C289" s="12" t="s">
        <v>16</v>
      </c>
      <c r="D289" s="13">
        <f t="shared" si="42"/>
        <v>203.66810023300138</v>
      </c>
      <c r="E289" s="13">
        <f t="shared" si="43"/>
        <v>212.99856643366525</v>
      </c>
      <c r="F289" s="13">
        <f t="shared" si="44"/>
        <v>416.66666666666663</v>
      </c>
      <c r="G289" s="14">
        <f t="shared" si="39"/>
        <v>60887.43150346675</v>
      </c>
      <c r="H289" s="13"/>
      <c r="I289" s="13"/>
      <c r="J289" s="13"/>
      <c r="K289" s="13">
        <f t="shared" si="45"/>
        <v>78804.09817013361</v>
      </c>
      <c r="L289" s="13">
        <f t="shared" si="45"/>
        <v>39112.5684965331</v>
      </c>
      <c r="M289" s="15">
        <f t="shared" si="41"/>
        <v>117916.66666666672</v>
      </c>
    </row>
    <row r="290" spans="1:13" ht="15">
      <c r="A290" s="34">
        <v>45505</v>
      </c>
      <c r="B290" s="11">
        <v>24</v>
      </c>
      <c r="C290" s="12" t="s">
        <v>17</v>
      </c>
      <c r="D290" s="13">
        <f t="shared" si="42"/>
        <v>202.95810501155586</v>
      </c>
      <c r="E290" s="13">
        <f t="shared" si="43"/>
        <v>213.70856165511077</v>
      </c>
      <c r="F290" s="13">
        <f t="shared" si="44"/>
        <v>416.66666666666663</v>
      </c>
      <c r="G290" s="14">
        <f t="shared" si="39"/>
        <v>60673.72294181164</v>
      </c>
      <c r="H290" s="13"/>
      <c r="I290" s="13"/>
      <c r="J290" s="13"/>
      <c r="K290" s="13">
        <f t="shared" si="45"/>
        <v>79007.05627514517</v>
      </c>
      <c r="L290" s="13">
        <f t="shared" si="45"/>
        <v>39326.277058188214</v>
      </c>
      <c r="M290" s="15">
        <f t="shared" si="41"/>
        <v>118333.33333333337</v>
      </c>
    </row>
    <row r="291" spans="1:13" ht="15">
      <c r="A291" s="34">
        <v>45536</v>
      </c>
      <c r="B291" s="11">
        <v>24</v>
      </c>
      <c r="C291" s="12" t="s">
        <v>18</v>
      </c>
      <c r="D291" s="13">
        <f t="shared" si="42"/>
        <v>202.24574313937214</v>
      </c>
      <c r="E291" s="13">
        <f t="shared" si="43"/>
        <v>214.4209235272945</v>
      </c>
      <c r="F291" s="13">
        <f t="shared" si="44"/>
        <v>416.66666666666663</v>
      </c>
      <c r="G291" s="14">
        <f t="shared" si="39"/>
        <v>60459.30201828435</v>
      </c>
      <c r="H291" s="13"/>
      <c r="I291" s="13"/>
      <c r="J291" s="13"/>
      <c r="K291" s="13">
        <f t="shared" si="45"/>
        <v>79209.30201828454</v>
      </c>
      <c r="L291" s="13">
        <f t="shared" si="45"/>
        <v>39540.69798171551</v>
      </c>
      <c r="M291" s="15">
        <f t="shared" si="41"/>
        <v>118750.00000000004</v>
      </c>
    </row>
    <row r="292" spans="1:13" ht="15">
      <c r="A292" s="34">
        <v>45566</v>
      </c>
      <c r="B292" s="11">
        <v>24</v>
      </c>
      <c r="C292" s="12" t="s">
        <v>19</v>
      </c>
      <c r="D292" s="13">
        <f t="shared" si="42"/>
        <v>201.53100672761448</v>
      </c>
      <c r="E292" s="13">
        <f t="shared" si="43"/>
        <v>215.13565993905215</v>
      </c>
      <c r="F292" s="13">
        <f t="shared" si="44"/>
        <v>416.66666666666663</v>
      </c>
      <c r="G292" s="14">
        <f t="shared" si="39"/>
        <v>60244.1663583453</v>
      </c>
      <c r="H292" s="13"/>
      <c r="I292" s="13"/>
      <c r="J292" s="13"/>
      <c r="K292" s="13">
        <f t="shared" si="45"/>
        <v>79410.83302501215</v>
      </c>
      <c r="L292" s="13">
        <f t="shared" si="45"/>
        <v>39755.83364165456</v>
      </c>
      <c r="M292" s="15">
        <f t="shared" si="41"/>
        <v>119166.66666666672</v>
      </c>
    </row>
    <row r="293" spans="1:13" ht="15">
      <c r="A293" s="34">
        <v>45597</v>
      </c>
      <c r="B293" s="11">
        <v>24</v>
      </c>
      <c r="C293" s="12" t="s">
        <v>20</v>
      </c>
      <c r="D293" s="13">
        <f t="shared" si="42"/>
        <v>200.813887861151</v>
      </c>
      <c r="E293" s="13">
        <f t="shared" si="43"/>
        <v>215.85277880551564</v>
      </c>
      <c r="F293" s="13">
        <f t="shared" si="44"/>
        <v>416.66666666666663</v>
      </c>
      <c r="G293" s="14">
        <f t="shared" si="39"/>
        <v>60028.31357953978</v>
      </c>
      <c r="H293" s="13"/>
      <c r="I293" s="13"/>
      <c r="J293" s="13"/>
      <c r="K293" s="13">
        <f t="shared" si="45"/>
        <v>79611.6469128733</v>
      </c>
      <c r="L293" s="13">
        <f t="shared" si="45"/>
        <v>39971.68642046007</v>
      </c>
      <c r="M293" s="15">
        <f t="shared" si="41"/>
        <v>119583.33333333337</v>
      </c>
    </row>
    <row r="294" spans="1:13" ht="15">
      <c r="A294" s="34">
        <v>45627</v>
      </c>
      <c r="B294" s="11">
        <v>24</v>
      </c>
      <c r="C294" s="12" t="s">
        <v>21</v>
      </c>
      <c r="D294" s="13">
        <f t="shared" si="42"/>
        <v>200.09437859846594</v>
      </c>
      <c r="E294" s="13">
        <f t="shared" si="43"/>
        <v>216.5722880682007</v>
      </c>
      <c r="F294" s="13">
        <f t="shared" si="44"/>
        <v>416.66666666666663</v>
      </c>
      <c r="G294" s="14">
        <f t="shared" si="39"/>
        <v>59811.74129147158</v>
      </c>
      <c r="H294" s="13"/>
      <c r="I294" s="13"/>
      <c r="J294" s="13"/>
      <c r="K294" s="13">
        <f t="shared" si="45"/>
        <v>79811.74129147177</v>
      </c>
      <c r="L294" s="13">
        <f t="shared" si="45"/>
        <v>40188.25870852827</v>
      </c>
      <c r="M294" s="15">
        <f t="shared" si="41"/>
        <v>120000.00000000004</v>
      </c>
    </row>
    <row r="295" spans="1:13" ht="15">
      <c r="A295" s="34">
        <v>45658</v>
      </c>
      <c r="B295" s="4">
        <v>25</v>
      </c>
      <c r="C295" s="5" t="s">
        <v>10</v>
      </c>
      <c r="D295" s="6">
        <f t="shared" si="42"/>
        <v>199.37247097157194</v>
      </c>
      <c r="E295" s="6">
        <f t="shared" si="43"/>
        <v>217.2941956950947</v>
      </c>
      <c r="F295" s="6">
        <f t="shared" si="44"/>
        <v>416.66666666666663</v>
      </c>
      <c r="G295" s="7">
        <f t="shared" si="39"/>
        <v>59594.447095776486</v>
      </c>
      <c r="H295" s="6"/>
      <c r="I295" s="6"/>
      <c r="J295" s="6"/>
      <c r="K295" s="6">
        <f t="shared" si="45"/>
        <v>80011.11376244335</v>
      </c>
      <c r="L295" s="6">
        <f t="shared" si="45"/>
        <v>40405.55290422337</v>
      </c>
      <c r="M295" s="9">
        <f t="shared" si="41"/>
        <v>120416.66666666672</v>
      </c>
    </row>
    <row r="296" spans="1:13" ht="15">
      <c r="A296" s="34">
        <v>45689</v>
      </c>
      <c r="B296" s="4">
        <v>25</v>
      </c>
      <c r="C296" s="5" t="s">
        <v>11</v>
      </c>
      <c r="D296" s="6">
        <f t="shared" si="42"/>
        <v>198.64815698592164</v>
      </c>
      <c r="E296" s="6">
        <f t="shared" si="43"/>
        <v>218.01850968074498</v>
      </c>
      <c r="F296" s="6">
        <f t="shared" si="44"/>
        <v>416.66666666666663</v>
      </c>
      <c r="G296" s="7">
        <f t="shared" si="39"/>
        <v>59376.42858609574</v>
      </c>
      <c r="H296" s="6"/>
      <c r="I296" s="6"/>
      <c r="J296" s="6"/>
      <c r="K296" s="6">
        <f t="shared" si="45"/>
        <v>80209.76191942926</v>
      </c>
      <c r="L296" s="6">
        <f t="shared" si="45"/>
        <v>40623.571413904116</v>
      </c>
      <c r="M296" s="9">
        <f t="shared" si="41"/>
        <v>120833.33333333337</v>
      </c>
    </row>
    <row r="297" spans="1:13" ht="15">
      <c r="A297" s="34">
        <v>45717</v>
      </c>
      <c r="B297" s="4">
        <v>25</v>
      </c>
      <c r="C297" s="5" t="s">
        <v>12</v>
      </c>
      <c r="D297" s="6">
        <f t="shared" si="42"/>
        <v>197.92142862031915</v>
      </c>
      <c r="E297" s="6">
        <f t="shared" si="43"/>
        <v>218.74523804634748</v>
      </c>
      <c r="F297" s="6">
        <f t="shared" si="44"/>
        <v>416.66666666666663</v>
      </c>
      <c r="G297" s="7">
        <f t="shared" si="39"/>
        <v>59157.68334804939</v>
      </c>
      <c r="H297" s="6"/>
      <c r="I297" s="6"/>
      <c r="J297" s="6"/>
      <c r="K297" s="6">
        <f aca="true" t="shared" si="46" ref="K297:L312">K296+D297</f>
        <v>80407.68334804958</v>
      </c>
      <c r="L297" s="6">
        <f t="shared" si="46"/>
        <v>40842.31665195047</v>
      </c>
      <c r="M297" s="9">
        <f t="shared" si="41"/>
        <v>121250.00000000006</v>
      </c>
    </row>
    <row r="298" spans="1:13" ht="15">
      <c r="A298" s="34">
        <v>45748</v>
      </c>
      <c r="B298" s="4">
        <v>25</v>
      </c>
      <c r="C298" s="5" t="s">
        <v>13</v>
      </c>
      <c r="D298" s="6">
        <f t="shared" si="42"/>
        <v>197.1922778268313</v>
      </c>
      <c r="E298" s="6">
        <f t="shared" si="43"/>
        <v>219.47438883983534</v>
      </c>
      <c r="F298" s="6">
        <f t="shared" si="44"/>
        <v>416.66666666666663</v>
      </c>
      <c r="G298" s="7">
        <f t="shared" si="39"/>
        <v>58938.20895920955</v>
      </c>
      <c r="H298" s="6"/>
      <c r="I298" s="6"/>
      <c r="J298" s="6"/>
      <c r="K298" s="6">
        <f t="shared" si="46"/>
        <v>80604.87562587642</v>
      </c>
      <c r="L298" s="6">
        <f t="shared" si="46"/>
        <v>41061.791040790304</v>
      </c>
      <c r="M298" s="9">
        <f t="shared" si="41"/>
        <v>121666.66666666672</v>
      </c>
    </row>
    <row r="299" spans="1:13" ht="15">
      <c r="A299" s="34">
        <v>45778</v>
      </c>
      <c r="B299" s="4">
        <v>25</v>
      </c>
      <c r="C299" s="5" t="s">
        <v>14</v>
      </c>
      <c r="D299" s="6">
        <f t="shared" si="42"/>
        <v>196.46069653069853</v>
      </c>
      <c r="E299" s="6">
        <f t="shared" si="43"/>
        <v>220.2059701359681</v>
      </c>
      <c r="F299" s="6">
        <f t="shared" si="44"/>
        <v>416.66666666666663</v>
      </c>
      <c r="G299" s="7">
        <f t="shared" si="39"/>
        <v>58718.00298907358</v>
      </c>
      <c r="H299" s="6"/>
      <c r="I299" s="6"/>
      <c r="J299" s="6"/>
      <c r="K299" s="6">
        <f t="shared" si="46"/>
        <v>80801.33632240712</v>
      </c>
      <c r="L299" s="6">
        <f t="shared" si="46"/>
        <v>41281.99701092627</v>
      </c>
      <c r="M299" s="9">
        <f t="shared" si="41"/>
        <v>122083.3333333334</v>
      </c>
    </row>
    <row r="300" spans="1:13" ht="15">
      <c r="A300" s="34">
        <v>45809</v>
      </c>
      <c r="B300" s="4">
        <v>25</v>
      </c>
      <c r="C300" s="5" t="s">
        <v>15</v>
      </c>
      <c r="D300" s="6">
        <f t="shared" si="42"/>
        <v>195.72667663024527</v>
      </c>
      <c r="E300" s="6">
        <f t="shared" si="43"/>
        <v>220.93999003642136</v>
      </c>
      <c r="F300" s="6">
        <f t="shared" si="44"/>
        <v>416.66666666666663</v>
      </c>
      <c r="G300" s="7">
        <f t="shared" si="39"/>
        <v>58497.06299903716</v>
      </c>
      <c r="H300" s="6"/>
      <c r="I300" s="6"/>
      <c r="J300" s="6"/>
      <c r="K300" s="6">
        <f t="shared" si="46"/>
        <v>80997.06299903737</v>
      </c>
      <c r="L300" s="6">
        <f t="shared" si="46"/>
        <v>41502.937000962695</v>
      </c>
      <c r="M300" s="9">
        <f t="shared" si="41"/>
        <v>122500.00000000006</v>
      </c>
    </row>
    <row r="301" spans="1:13" ht="15">
      <c r="A301" s="34">
        <v>45839</v>
      </c>
      <c r="B301" s="4">
        <v>25</v>
      </c>
      <c r="C301" s="5" t="s">
        <v>16</v>
      </c>
      <c r="D301" s="6">
        <f t="shared" si="42"/>
        <v>194.99020999679053</v>
      </c>
      <c r="E301" s="6">
        <f t="shared" si="43"/>
        <v>221.6764566698761</v>
      </c>
      <c r="F301" s="6">
        <f t="shared" si="44"/>
        <v>416.66666666666663</v>
      </c>
      <c r="G301" s="7">
        <f t="shared" si="39"/>
        <v>58275.38654236728</v>
      </c>
      <c r="H301" s="6"/>
      <c r="I301" s="6"/>
      <c r="J301" s="6"/>
      <c r="K301" s="6">
        <f t="shared" si="46"/>
        <v>81192.05320903416</v>
      </c>
      <c r="L301" s="6">
        <f t="shared" si="46"/>
        <v>41724.61345763257</v>
      </c>
      <c r="M301" s="9">
        <f t="shared" si="41"/>
        <v>122916.66666666673</v>
      </c>
    </row>
    <row r="302" spans="1:13" ht="15">
      <c r="A302" s="34">
        <v>45870</v>
      </c>
      <c r="B302" s="4">
        <v>25</v>
      </c>
      <c r="C302" s="5" t="s">
        <v>17</v>
      </c>
      <c r="D302" s="6">
        <f t="shared" si="42"/>
        <v>194.25128847455758</v>
      </c>
      <c r="E302" s="6">
        <f t="shared" si="43"/>
        <v>222.41537819210905</v>
      </c>
      <c r="F302" s="6">
        <f t="shared" si="44"/>
        <v>416.66666666666663</v>
      </c>
      <c r="G302" s="7">
        <f t="shared" si="39"/>
        <v>58052.97116417517</v>
      </c>
      <c r="H302" s="6"/>
      <c r="I302" s="6"/>
      <c r="J302" s="6"/>
      <c r="K302" s="6">
        <f t="shared" si="46"/>
        <v>81386.30449750871</v>
      </c>
      <c r="L302" s="6">
        <f t="shared" si="46"/>
        <v>41947.02883582468</v>
      </c>
      <c r="M302" s="9">
        <f t="shared" si="41"/>
        <v>123333.3333333334</v>
      </c>
    </row>
    <row r="303" spans="1:13" ht="15">
      <c r="A303" s="34">
        <v>45901</v>
      </c>
      <c r="B303" s="4">
        <v>25</v>
      </c>
      <c r="C303" s="5" t="s">
        <v>18</v>
      </c>
      <c r="D303" s="6">
        <f t="shared" si="42"/>
        <v>193.50990388058392</v>
      </c>
      <c r="E303" s="6">
        <f t="shared" si="43"/>
        <v>223.1567627860827</v>
      </c>
      <c r="F303" s="6">
        <f t="shared" si="44"/>
        <v>416.66666666666663</v>
      </c>
      <c r="G303" s="7">
        <f t="shared" si="39"/>
        <v>57829.814401389085</v>
      </c>
      <c r="H303" s="6"/>
      <c r="I303" s="6"/>
      <c r="J303" s="6"/>
      <c r="K303" s="6">
        <f t="shared" si="46"/>
        <v>81579.81440138929</v>
      </c>
      <c r="L303" s="6">
        <f t="shared" si="46"/>
        <v>42170.18559861077</v>
      </c>
      <c r="M303" s="9">
        <f t="shared" si="41"/>
        <v>123750.00000000006</v>
      </c>
    </row>
    <row r="304" spans="1:13" ht="15">
      <c r="A304" s="34">
        <v>45931</v>
      </c>
      <c r="B304" s="4">
        <v>25</v>
      </c>
      <c r="C304" s="5" t="s">
        <v>19</v>
      </c>
      <c r="D304" s="6">
        <f t="shared" si="42"/>
        <v>192.76604800463028</v>
      </c>
      <c r="E304" s="6">
        <f t="shared" si="43"/>
        <v>223.90061866203635</v>
      </c>
      <c r="F304" s="6">
        <f t="shared" si="44"/>
        <v>416.66666666666663</v>
      </c>
      <c r="G304" s="7">
        <f t="shared" si="39"/>
        <v>57605.913782727046</v>
      </c>
      <c r="H304" s="6"/>
      <c r="I304" s="6"/>
      <c r="J304" s="6"/>
      <c r="K304" s="6">
        <f t="shared" si="46"/>
        <v>81772.58044939392</v>
      </c>
      <c r="L304" s="6">
        <f t="shared" si="46"/>
        <v>42394.08621727281</v>
      </c>
      <c r="M304" s="9">
        <f t="shared" si="41"/>
        <v>124166.66666666673</v>
      </c>
    </row>
    <row r="305" spans="1:13" ht="15">
      <c r="A305" s="34">
        <v>45962</v>
      </c>
      <c r="B305" s="4">
        <v>25</v>
      </c>
      <c r="C305" s="5" t="s">
        <v>20</v>
      </c>
      <c r="D305" s="6">
        <f t="shared" si="42"/>
        <v>192.01971260909013</v>
      </c>
      <c r="E305" s="6">
        <f t="shared" si="43"/>
        <v>224.6469540575765</v>
      </c>
      <c r="F305" s="6">
        <f t="shared" si="44"/>
        <v>416.66666666666663</v>
      </c>
      <c r="G305" s="7">
        <f t="shared" si="39"/>
        <v>57381.26682866947</v>
      </c>
      <c r="H305" s="6"/>
      <c r="I305" s="6"/>
      <c r="J305" s="6"/>
      <c r="K305" s="6">
        <f t="shared" si="46"/>
        <v>81964.60016200301</v>
      </c>
      <c r="L305" s="6">
        <f t="shared" si="46"/>
        <v>42618.73317133039</v>
      </c>
      <c r="M305" s="9">
        <f t="shared" si="41"/>
        <v>124583.3333333334</v>
      </c>
    </row>
    <row r="306" spans="1:13" ht="15">
      <c r="A306" s="34">
        <v>45992</v>
      </c>
      <c r="B306" s="4">
        <v>25</v>
      </c>
      <c r="C306" s="5" t="s">
        <v>21</v>
      </c>
      <c r="D306" s="6">
        <f t="shared" si="42"/>
        <v>191.27088942889824</v>
      </c>
      <c r="E306" s="6">
        <f t="shared" si="43"/>
        <v>225.39577723776839</v>
      </c>
      <c r="F306" s="6">
        <f t="shared" si="44"/>
        <v>416.66666666666663</v>
      </c>
      <c r="G306" s="7">
        <f t="shared" si="39"/>
        <v>57155.8710514317</v>
      </c>
      <c r="H306" s="6"/>
      <c r="I306" s="6"/>
      <c r="J306" s="6"/>
      <c r="K306" s="6">
        <f t="shared" si="46"/>
        <v>82155.87105143191</v>
      </c>
      <c r="L306" s="6">
        <f t="shared" si="46"/>
        <v>42844.128948568155</v>
      </c>
      <c r="M306" s="9">
        <f t="shared" si="41"/>
        <v>125000.00000000006</v>
      </c>
    </row>
    <row r="307" spans="1:13" ht="15">
      <c r="A307" s="34">
        <v>46023</v>
      </c>
      <c r="B307" s="11">
        <v>26</v>
      </c>
      <c r="C307" s="12" t="s">
        <v>10</v>
      </c>
      <c r="D307" s="13">
        <f t="shared" si="42"/>
        <v>190.519570171439</v>
      </c>
      <c r="E307" s="13">
        <f t="shared" si="43"/>
        <v>226.14709649522763</v>
      </c>
      <c r="F307" s="13">
        <f t="shared" si="44"/>
        <v>416.66666666666663</v>
      </c>
      <c r="G307" s="14">
        <f t="shared" si="39"/>
        <v>56929.723954936475</v>
      </c>
      <c r="H307" s="13"/>
      <c r="I307" s="13"/>
      <c r="J307" s="13"/>
      <c r="K307" s="13">
        <f t="shared" si="46"/>
        <v>82346.39062160335</v>
      </c>
      <c r="L307" s="13">
        <f t="shared" si="46"/>
        <v>43070.27604506338</v>
      </c>
      <c r="M307" s="15">
        <f t="shared" si="41"/>
        <v>125416.66666666673</v>
      </c>
    </row>
    <row r="308" spans="1:13" ht="15">
      <c r="A308" s="34">
        <v>46054</v>
      </c>
      <c r="B308" s="11">
        <v>26</v>
      </c>
      <c r="C308" s="12" t="s">
        <v>11</v>
      </c>
      <c r="D308" s="13">
        <f t="shared" si="42"/>
        <v>189.76574651645493</v>
      </c>
      <c r="E308" s="13">
        <f t="shared" si="43"/>
        <v>226.9009201502117</v>
      </c>
      <c r="F308" s="13">
        <f t="shared" si="44"/>
        <v>416.66666666666663</v>
      </c>
      <c r="G308" s="14">
        <f t="shared" si="39"/>
        <v>56702.82303478626</v>
      </c>
      <c r="H308" s="13"/>
      <c r="I308" s="13"/>
      <c r="J308" s="13"/>
      <c r="K308" s="13">
        <f t="shared" si="46"/>
        <v>82536.1563681198</v>
      </c>
      <c r="L308" s="13">
        <f t="shared" si="46"/>
        <v>43297.17696521359</v>
      </c>
      <c r="M308" s="15">
        <f t="shared" si="41"/>
        <v>125833.3333333334</v>
      </c>
    </row>
    <row r="309" spans="1:13" ht="15">
      <c r="A309" s="34">
        <v>46082</v>
      </c>
      <c r="B309" s="11">
        <v>26</v>
      </c>
      <c r="C309" s="12" t="s">
        <v>12</v>
      </c>
      <c r="D309" s="13">
        <f t="shared" si="42"/>
        <v>189.0094101159542</v>
      </c>
      <c r="E309" s="13">
        <f t="shared" si="43"/>
        <v>227.65725655071242</v>
      </c>
      <c r="F309" s="13">
        <f t="shared" si="44"/>
        <v>416.66666666666663</v>
      </c>
      <c r="G309" s="14">
        <f t="shared" si="39"/>
        <v>56475.16577823555</v>
      </c>
      <c r="H309" s="13"/>
      <c r="I309" s="13"/>
      <c r="J309" s="13"/>
      <c r="K309" s="13">
        <f t="shared" si="46"/>
        <v>82725.16577823575</v>
      </c>
      <c r="L309" s="13">
        <f t="shared" si="46"/>
        <v>43524.83422176431</v>
      </c>
      <c r="M309" s="15">
        <f t="shared" si="41"/>
        <v>126250.00000000006</v>
      </c>
    </row>
    <row r="310" spans="1:13" ht="15">
      <c r="A310" s="34">
        <v>46113</v>
      </c>
      <c r="B310" s="11">
        <v>26</v>
      </c>
      <c r="C310" s="12" t="s">
        <v>13</v>
      </c>
      <c r="D310" s="13">
        <f t="shared" si="42"/>
        <v>188.2505525941185</v>
      </c>
      <c r="E310" s="13">
        <f t="shared" si="43"/>
        <v>228.41611407254814</v>
      </c>
      <c r="F310" s="13">
        <f t="shared" si="44"/>
        <v>416.66666666666663</v>
      </c>
      <c r="G310" s="14">
        <f t="shared" si="39"/>
        <v>56246.749664163</v>
      </c>
      <c r="H310" s="13"/>
      <c r="I310" s="13"/>
      <c r="J310" s="13"/>
      <c r="K310" s="13">
        <f t="shared" si="46"/>
        <v>82913.41633082987</v>
      </c>
      <c r="L310" s="13">
        <f t="shared" si="46"/>
        <v>43753.250335836856</v>
      </c>
      <c r="M310" s="15">
        <f t="shared" si="41"/>
        <v>126666.66666666673</v>
      </c>
    </row>
    <row r="311" spans="1:13" ht="15">
      <c r="A311" s="34">
        <v>46143</v>
      </c>
      <c r="B311" s="11">
        <v>26</v>
      </c>
      <c r="C311" s="12" t="s">
        <v>14</v>
      </c>
      <c r="D311" s="13">
        <f t="shared" si="42"/>
        <v>187.48916554720998</v>
      </c>
      <c r="E311" s="13">
        <f t="shared" si="43"/>
        <v>229.17750111945665</v>
      </c>
      <c r="F311" s="13">
        <f t="shared" si="44"/>
        <v>416.66666666666663</v>
      </c>
      <c r="G311" s="14">
        <f t="shared" si="39"/>
        <v>56017.572163043544</v>
      </c>
      <c r="H311" s="13"/>
      <c r="I311" s="13"/>
      <c r="J311" s="13"/>
      <c r="K311" s="13">
        <f t="shared" si="46"/>
        <v>83100.90549637709</v>
      </c>
      <c r="L311" s="13">
        <f t="shared" si="46"/>
        <v>43982.42783695631</v>
      </c>
      <c r="M311" s="15">
        <f t="shared" si="41"/>
        <v>127083.3333333334</v>
      </c>
    </row>
    <row r="312" spans="1:13" ht="15">
      <c r="A312" s="34">
        <v>46174</v>
      </c>
      <c r="B312" s="11">
        <v>26</v>
      </c>
      <c r="C312" s="12" t="s">
        <v>15</v>
      </c>
      <c r="D312" s="13">
        <f t="shared" si="42"/>
        <v>186.72524054347846</v>
      </c>
      <c r="E312" s="13">
        <f t="shared" si="43"/>
        <v>229.94142612318817</v>
      </c>
      <c r="F312" s="13">
        <f t="shared" si="44"/>
        <v>416.66666666666663</v>
      </c>
      <c r="G312" s="14">
        <f t="shared" si="39"/>
        <v>55787.63073692036</v>
      </c>
      <c r="H312" s="13"/>
      <c r="I312" s="13"/>
      <c r="J312" s="13"/>
      <c r="K312" s="13">
        <f t="shared" si="46"/>
        <v>83287.63073692058</v>
      </c>
      <c r="L312" s="13">
        <f t="shared" si="46"/>
        <v>44212.3692630795</v>
      </c>
      <c r="M312" s="15">
        <f t="shared" si="41"/>
        <v>127500.00000000007</v>
      </c>
    </row>
    <row r="313" spans="1:13" ht="15">
      <c r="A313" s="34">
        <v>46204</v>
      </c>
      <c r="B313" s="11">
        <v>26</v>
      </c>
      <c r="C313" s="12" t="s">
        <v>16</v>
      </c>
      <c r="D313" s="13">
        <f t="shared" si="42"/>
        <v>185.95876912306787</v>
      </c>
      <c r="E313" s="13">
        <f t="shared" si="43"/>
        <v>230.70789754359876</v>
      </c>
      <c r="F313" s="13">
        <f t="shared" si="44"/>
        <v>416.66666666666663</v>
      </c>
      <c r="G313" s="14">
        <f t="shared" si="39"/>
        <v>55556.922839376755</v>
      </c>
      <c r="H313" s="13"/>
      <c r="I313" s="13"/>
      <c r="J313" s="13"/>
      <c r="K313" s="13">
        <f aca="true" t="shared" si="47" ref="K313:L328">K312+D313</f>
        <v>83473.58950604365</v>
      </c>
      <c r="L313" s="13">
        <f t="shared" si="47"/>
        <v>44443.0771606231</v>
      </c>
      <c r="M313" s="15">
        <f t="shared" si="41"/>
        <v>127916.66666666674</v>
      </c>
    </row>
    <row r="314" spans="1:13" ht="15">
      <c r="A314" s="34">
        <v>46235</v>
      </c>
      <c r="B314" s="11">
        <v>26</v>
      </c>
      <c r="C314" s="12" t="s">
        <v>17</v>
      </c>
      <c r="D314" s="13">
        <f t="shared" si="42"/>
        <v>185.1897427979225</v>
      </c>
      <c r="E314" s="13">
        <f t="shared" si="43"/>
        <v>231.47692386874414</v>
      </c>
      <c r="F314" s="13">
        <f t="shared" si="44"/>
        <v>416.66666666666663</v>
      </c>
      <c r="G314" s="14">
        <f t="shared" si="39"/>
        <v>55325.44591550801</v>
      </c>
      <c r="H314" s="13"/>
      <c r="I314" s="13"/>
      <c r="J314" s="13"/>
      <c r="K314" s="13">
        <f t="shared" si="47"/>
        <v>83658.77924884157</v>
      </c>
      <c r="L314" s="13">
        <f t="shared" si="47"/>
        <v>44674.55408449184</v>
      </c>
      <c r="M314" s="15">
        <f t="shared" si="41"/>
        <v>128333.33333333342</v>
      </c>
    </row>
    <row r="315" spans="1:13" ht="15">
      <c r="A315" s="34">
        <v>46266</v>
      </c>
      <c r="B315" s="11">
        <v>26</v>
      </c>
      <c r="C315" s="12" t="s">
        <v>18</v>
      </c>
      <c r="D315" s="13">
        <f t="shared" si="42"/>
        <v>184.41815305169337</v>
      </c>
      <c r="E315" s="13">
        <f t="shared" si="43"/>
        <v>232.24851361497326</v>
      </c>
      <c r="F315" s="13">
        <f t="shared" si="44"/>
        <v>416.66666666666663</v>
      </c>
      <c r="G315" s="14">
        <f t="shared" si="39"/>
        <v>55093.19740189304</v>
      </c>
      <c r="H315" s="13"/>
      <c r="I315" s="13"/>
      <c r="J315" s="13"/>
      <c r="K315" s="13">
        <f t="shared" si="47"/>
        <v>83843.19740189327</v>
      </c>
      <c r="L315" s="13">
        <f t="shared" si="47"/>
        <v>44906.80259810681</v>
      </c>
      <c r="M315" s="15">
        <f t="shared" si="41"/>
        <v>128750.00000000009</v>
      </c>
    </row>
    <row r="316" spans="1:13" ht="15">
      <c r="A316" s="34">
        <v>46296</v>
      </c>
      <c r="B316" s="11">
        <v>26</v>
      </c>
      <c r="C316" s="12" t="s">
        <v>19</v>
      </c>
      <c r="D316" s="13">
        <f t="shared" si="42"/>
        <v>183.64399133964346</v>
      </c>
      <c r="E316" s="13">
        <f t="shared" si="43"/>
        <v>233.02267532702317</v>
      </c>
      <c r="F316" s="13">
        <f t="shared" si="44"/>
        <v>416.66666666666663</v>
      </c>
      <c r="G316" s="14">
        <f t="shared" si="39"/>
        <v>54860.174726566016</v>
      </c>
      <c r="H316" s="13"/>
      <c r="I316" s="13"/>
      <c r="J316" s="13"/>
      <c r="K316" s="13">
        <f t="shared" si="47"/>
        <v>84026.84139323291</v>
      </c>
      <c r="L316" s="13">
        <f t="shared" si="47"/>
        <v>45139.82527343384</v>
      </c>
      <c r="M316" s="15">
        <f t="shared" si="41"/>
        <v>129166.66666666674</v>
      </c>
    </row>
    <row r="317" spans="1:13" ht="15">
      <c r="A317" s="34">
        <v>46327</v>
      </c>
      <c r="B317" s="11">
        <v>26</v>
      </c>
      <c r="C317" s="12" t="s">
        <v>20</v>
      </c>
      <c r="D317" s="13">
        <f t="shared" si="42"/>
        <v>182.8672490885534</v>
      </c>
      <c r="E317" s="13">
        <f t="shared" si="43"/>
        <v>233.79941757811324</v>
      </c>
      <c r="F317" s="13">
        <f t="shared" si="44"/>
        <v>416.66666666666663</v>
      </c>
      <c r="G317" s="14">
        <f t="shared" si="39"/>
        <v>54626.3753089879</v>
      </c>
      <c r="H317" s="13"/>
      <c r="I317" s="13"/>
      <c r="J317" s="13"/>
      <c r="K317" s="13">
        <f t="shared" si="47"/>
        <v>84209.70864232146</v>
      </c>
      <c r="L317" s="13">
        <f t="shared" si="47"/>
        <v>45373.62469101195</v>
      </c>
      <c r="M317" s="15">
        <f t="shared" si="41"/>
        <v>129583.33333333342</v>
      </c>
    </row>
    <row r="318" spans="1:13" ht="15">
      <c r="A318" s="34">
        <v>46357</v>
      </c>
      <c r="B318" s="11">
        <v>26</v>
      </c>
      <c r="C318" s="12" t="s">
        <v>21</v>
      </c>
      <c r="D318" s="13">
        <f t="shared" si="42"/>
        <v>182.08791769662636</v>
      </c>
      <c r="E318" s="13">
        <f t="shared" si="43"/>
        <v>234.57874897004027</v>
      </c>
      <c r="F318" s="13">
        <f t="shared" si="44"/>
        <v>416.66666666666663</v>
      </c>
      <c r="G318" s="14">
        <f t="shared" si="39"/>
        <v>54391.796560017865</v>
      </c>
      <c r="H318" s="13"/>
      <c r="I318" s="13"/>
      <c r="J318" s="13"/>
      <c r="K318" s="13">
        <f t="shared" si="47"/>
        <v>84391.79656001809</v>
      </c>
      <c r="L318" s="13">
        <f t="shared" si="47"/>
        <v>45608.20343998199</v>
      </c>
      <c r="M318" s="15">
        <f t="shared" si="41"/>
        <v>130000.00000000009</v>
      </c>
    </row>
    <row r="319" spans="1:13" ht="15">
      <c r="A319" s="34">
        <v>46388</v>
      </c>
      <c r="B319" s="4">
        <v>27</v>
      </c>
      <c r="C319" s="5" t="s">
        <v>10</v>
      </c>
      <c r="D319" s="6">
        <f t="shared" si="42"/>
        <v>181.30598853339288</v>
      </c>
      <c r="E319" s="6">
        <f t="shared" si="43"/>
        <v>235.36067813327375</v>
      </c>
      <c r="F319" s="6">
        <f t="shared" si="44"/>
        <v>416.66666666666663</v>
      </c>
      <c r="G319" s="7">
        <f t="shared" si="39"/>
        <v>54156.435881884594</v>
      </c>
      <c r="H319" s="6"/>
      <c r="I319" s="6"/>
      <c r="J319" s="6"/>
      <c r="K319" s="6">
        <f t="shared" si="47"/>
        <v>84573.10254855148</v>
      </c>
      <c r="L319" s="6">
        <f t="shared" si="47"/>
        <v>45843.56411811526</v>
      </c>
      <c r="M319" s="9">
        <f t="shared" si="41"/>
        <v>130416.66666666674</v>
      </c>
    </row>
    <row r="320" spans="1:13" ht="15">
      <c r="A320" s="34">
        <v>46419</v>
      </c>
      <c r="B320" s="4">
        <v>27</v>
      </c>
      <c r="C320" s="5" t="s">
        <v>11</v>
      </c>
      <c r="D320" s="6">
        <f t="shared" si="42"/>
        <v>180.5214529396153</v>
      </c>
      <c r="E320" s="6">
        <f t="shared" si="43"/>
        <v>236.14521372705133</v>
      </c>
      <c r="F320" s="6">
        <f t="shared" si="44"/>
        <v>416.66666666666663</v>
      </c>
      <c r="G320" s="7">
        <f t="shared" si="39"/>
        <v>53920.29066815754</v>
      </c>
      <c r="H320" s="6"/>
      <c r="I320" s="6"/>
      <c r="J320" s="6"/>
      <c r="K320" s="6">
        <f t="shared" si="47"/>
        <v>84753.6240014911</v>
      </c>
      <c r="L320" s="6">
        <f t="shared" si="47"/>
        <v>46079.709331842314</v>
      </c>
      <c r="M320" s="9">
        <f t="shared" si="41"/>
        <v>130833.33333333342</v>
      </c>
    </row>
    <row r="321" spans="1:13" ht="15">
      <c r="A321" s="34">
        <v>46447</v>
      </c>
      <c r="B321" s="4">
        <v>27</v>
      </c>
      <c r="C321" s="5" t="s">
        <v>12</v>
      </c>
      <c r="D321" s="6">
        <f>IF(G320-F320&lt;0,0,G320*$D$5/100/12)</f>
        <v>179.73430222719182</v>
      </c>
      <c r="E321" s="6">
        <f>IF(G320-F320&lt;0,G320,F320-D321)</f>
        <v>236.9323644394748</v>
      </c>
      <c r="F321" s="6">
        <f>E321+D321</f>
        <v>416.66666666666663</v>
      </c>
      <c r="G321" s="7">
        <f t="shared" si="39"/>
        <v>53683.358303718065</v>
      </c>
      <c r="H321" s="6"/>
      <c r="I321" s="6"/>
      <c r="J321" s="6"/>
      <c r="K321" s="6">
        <f t="shared" si="47"/>
        <v>84933.3583037183</v>
      </c>
      <c r="L321" s="6">
        <f t="shared" si="47"/>
        <v>46316.64169628179</v>
      </c>
      <c r="M321" s="9">
        <f t="shared" si="41"/>
        <v>131250.0000000001</v>
      </c>
    </row>
    <row r="322" spans="1:13" ht="15">
      <c r="A322" s="34">
        <v>46478</v>
      </c>
      <c r="B322" s="4">
        <v>27</v>
      </c>
      <c r="C322" s="5" t="s">
        <v>13</v>
      </c>
      <c r="D322" s="6">
        <f>IF(G321-F321&lt;0,0,G321*$D$5/100/12)</f>
        <v>178.94452767906023</v>
      </c>
      <c r="E322" s="6">
        <f>IF(G321-F321&lt;0,G321,F321-D322)</f>
        <v>237.7221389876064</v>
      </c>
      <c r="F322" s="6">
        <f>E322+D322</f>
        <v>416.66666666666663</v>
      </c>
      <c r="G322" s="7">
        <f t="shared" si="39"/>
        <v>53445.63616473046</v>
      </c>
      <c r="H322" s="6"/>
      <c r="I322" s="6"/>
      <c r="J322" s="6"/>
      <c r="K322" s="6">
        <f t="shared" si="47"/>
        <v>85112.30283139736</v>
      </c>
      <c r="L322" s="6">
        <f t="shared" si="47"/>
        <v>46554.363835269396</v>
      </c>
      <c r="M322" s="9">
        <f t="shared" si="41"/>
        <v>131666.66666666674</v>
      </c>
    </row>
    <row r="323" spans="1:13" ht="15">
      <c r="A323" s="34">
        <v>46508</v>
      </c>
      <c r="B323" s="4">
        <v>27</v>
      </c>
      <c r="C323" s="5" t="s">
        <v>14</v>
      </c>
      <c r="D323" s="6">
        <f aca="true" t="shared" si="48" ref="D323:D335">IF(G322-F322&lt;0,0,G322*$D$5/100/12)</f>
        <v>178.1521205491015</v>
      </c>
      <c r="E323" s="6">
        <f aca="true" t="shared" si="49" ref="E323:E335">IF(G322-F322&lt;0,G322,F322-D323)</f>
        <v>238.51454611756512</v>
      </c>
      <c r="F323" s="6">
        <f aca="true" t="shared" si="50" ref="F323:F335">E323+D323</f>
        <v>416.66666666666663</v>
      </c>
      <c r="G323" s="7">
        <f t="shared" si="39"/>
        <v>53207.121618612895</v>
      </c>
      <c r="H323" s="6"/>
      <c r="I323" s="6"/>
      <c r="J323" s="6"/>
      <c r="K323" s="6">
        <f t="shared" si="47"/>
        <v>85290.45495194646</v>
      </c>
      <c r="L323" s="6">
        <f t="shared" si="47"/>
        <v>46792.87838138696</v>
      </c>
      <c r="M323" s="9">
        <f t="shared" si="41"/>
        <v>132083.33333333343</v>
      </c>
    </row>
    <row r="324" spans="1:13" ht="15">
      <c r="A324" s="34">
        <v>46539</v>
      </c>
      <c r="B324" s="4">
        <v>27</v>
      </c>
      <c r="C324" s="5" t="s">
        <v>15</v>
      </c>
      <c r="D324" s="6">
        <f t="shared" si="48"/>
        <v>177.357072062043</v>
      </c>
      <c r="E324" s="6">
        <f t="shared" si="49"/>
        <v>239.30959460462364</v>
      </c>
      <c r="F324" s="6">
        <f t="shared" si="50"/>
        <v>416.66666666666663</v>
      </c>
      <c r="G324" s="7">
        <f t="shared" si="39"/>
        <v>52967.81202400827</v>
      </c>
      <c r="H324" s="6"/>
      <c r="I324" s="6"/>
      <c r="J324" s="6"/>
      <c r="K324" s="6">
        <f t="shared" si="47"/>
        <v>85467.81202400851</v>
      </c>
      <c r="L324" s="6">
        <f t="shared" si="47"/>
        <v>47032.18797599158</v>
      </c>
      <c r="M324" s="9">
        <f t="shared" si="41"/>
        <v>132500.0000000001</v>
      </c>
    </row>
    <row r="325" spans="1:13" ht="15">
      <c r="A325" s="34">
        <v>46569</v>
      </c>
      <c r="B325" s="4">
        <v>27</v>
      </c>
      <c r="C325" s="5" t="s">
        <v>16</v>
      </c>
      <c r="D325" s="6">
        <f t="shared" si="48"/>
        <v>176.55937341336093</v>
      </c>
      <c r="E325" s="6">
        <f t="shared" si="49"/>
        <v>240.1072932533057</v>
      </c>
      <c r="F325" s="6">
        <f t="shared" si="50"/>
        <v>416.66666666666663</v>
      </c>
      <c r="G325" s="7">
        <f t="shared" si="39"/>
        <v>52727.704730754966</v>
      </c>
      <c r="H325" s="6"/>
      <c r="I325" s="6"/>
      <c r="J325" s="6"/>
      <c r="K325" s="6">
        <f t="shared" si="47"/>
        <v>85644.37139742187</v>
      </c>
      <c r="L325" s="6">
        <f t="shared" si="47"/>
        <v>47272.29526924489</v>
      </c>
      <c r="M325" s="9">
        <f t="shared" si="41"/>
        <v>132916.66666666674</v>
      </c>
    </row>
    <row r="326" spans="1:13" ht="15">
      <c r="A326" s="34">
        <v>46600</v>
      </c>
      <c r="B326" s="4">
        <v>27</v>
      </c>
      <c r="C326" s="5" t="s">
        <v>17</v>
      </c>
      <c r="D326" s="6">
        <f t="shared" si="48"/>
        <v>175.7590157691832</v>
      </c>
      <c r="E326" s="6">
        <f t="shared" si="49"/>
        <v>240.90765089748342</v>
      </c>
      <c r="F326" s="6">
        <f t="shared" si="50"/>
        <v>416.66666666666663</v>
      </c>
      <c r="G326" s="7">
        <f t="shared" si="39"/>
        <v>52486.79707985748</v>
      </c>
      <c r="H326" s="6"/>
      <c r="I326" s="6"/>
      <c r="J326" s="6"/>
      <c r="K326" s="6">
        <f t="shared" si="47"/>
        <v>85820.13041319106</v>
      </c>
      <c r="L326" s="6">
        <f t="shared" si="47"/>
        <v>47513.20292014237</v>
      </c>
      <c r="M326" s="9">
        <f t="shared" si="41"/>
        <v>133333.33333333343</v>
      </c>
    </row>
    <row r="327" spans="1:13" ht="15">
      <c r="A327" s="34">
        <v>46631</v>
      </c>
      <c r="B327" s="4">
        <v>27</v>
      </c>
      <c r="C327" s="5" t="s">
        <v>18</v>
      </c>
      <c r="D327" s="6">
        <f t="shared" si="48"/>
        <v>174.9559902661916</v>
      </c>
      <c r="E327" s="6">
        <f t="shared" si="49"/>
        <v>241.71067640047502</v>
      </c>
      <c r="F327" s="6">
        <f t="shared" si="50"/>
        <v>416.66666666666663</v>
      </c>
      <c r="G327" s="7">
        <f t="shared" si="39"/>
        <v>52245.086403457004</v>
      </c>
      <c r="H327" s="6"/>
      <c r="I327" s="6"/>
      <c r="J327" s="6"/>
      <c r="K327" s="6">
        <f t="shared" si="47"/>
        <v>85995.08640345724</v>
      </c>
      <c r="L327" s="6">
        <f t="shared" si="47"/>
        <v>47754.91359654285</v>
      </c>
      <c r="M327" s="9">
        <f t="shared" si="41"/>
        <v>133750.0000000001</v>
      </c>
    </row>
    <row r="328" spans="1:13" ht="15">
      <c r="A328" s="34">
        <v>46661</v>
      </c>
      <c r="B328" s="4">
        <v>27</v>
      </c>
      <c r="C328" s="5" t="s">
        <v>19</v>
      </c>
      <c r="D328" s="6">
        <f t="shared" si="48"/>
        <v>174.15028801152334</v>
      </c>
      <c r="E328" s="6">
        <f t="shared" si="49"/>
        <v>242.51637865514328</v>
      </c>
      <c r="F328" s="6">
        <f t="shared" si="50"/>
        <v>416.66666666666663</v>
      </c>
      <c r="G328" s="7">
        <f t="shared" si="39"/>
        <v>52002.57002480186</v>
      </c>
      <c r="H328" s="6"/>
      <c r="I328" s="6"/>
      <c r="J328" s="6"/>
      <c r="K328" s="6">
        <f t="shared" si="47"/>
        <v>86169.23669146877</v>
      </c>
      <c r="L328" s="6">
        <f t="shared" si="47"/>
        <v>47997.42997519799</v>
      </c>
      <c r="M328" s="9">
        <f t="shared" si="41"/>
        <v>134166.66666666677</v>
      </c>
    </row>
    <row r="329" spans="1:13" ht="15">
      <c r="A329" s="34">
        <v>46692</v>
      </c>
      <c r="B329" s="4">
        <v>27</v>
      </c>
      <c r="C329" s="5" t="s">
        <v>20</v>
      </c>
      <c r="D329" s="6">
        <f t="shared" si="48"/>
        <v>173.34190008267288</v>
      </c>
      <c r="E329" s="6">
        <f t="shared" si="49"/>
        <v>243.32476658399375</v>
      </c>
      <c r="F329" s="6">
        <f t="shared" si="50"/>
        <v>416.66666666666663</v>
      </c>
      <c r="G329" s="7">
        <f aca="true" t="shared" si="51" ref="G329:G392">IF(G328-E329&gt;0,G328-E329,0)</f>
        <v>51759.24525821787</v>
      </c>
      <c r="H329" s="6"/>
      <c r="I329" s="6"/>
      <c r="J329" s="6"/>
      <c r="K329" s="6">
        <f aca="true" t="shared" si="52" ref="K329:L344">K328+D329</f>
        <v>86342.57859155144</v>
      </c>
      <c r="L329" s="6">
        <f t="shared" si="52"/>
        <v>48240.75474178199</v>
      </c>
      <c r="M329" s="9">
        <f aca="true" t="shared" si="53" ref="M329:M392">L329+K329</f>
        <v>134583.33333333343</v>
      </c>
    </row>
    <row r="330" spans="1:13" ht="15">
      <c r="A330" s="34">
        <v>46722</v>
      </c>
      <c r="B330" s="4">
        <v>27</v>
      </c>
      <c r="C330" s="5" t="s">
        <v>21</v>
      </c>
      <c r="D330" s="6">
        <f t="shared" si="48"/>
        <v>172.53081752739288</v>
      </c>
      <c r="E330" s="6">
        <f t="shared" si="49"/>
        <v>244.13584913927374</v>
      </c>
      <c r="F330" s="6">
        <f t="shared" si="50"/>
        <v>416.66666666666663</v>
      </c>
      <c r="G330" s="7">
        <f t="shared" si="51"/>
        <v>51515.10940907859</v>
      </c>
      <c r="H330" s="6"/>
      <c r="I330" s="6"/>
      <c r="J330" s="6"/>
      <c r="K330" s="6">
        <f t="shared" si="52"/>
        <v>86515.10940907884</v>
      </c>
      <c r="L330" s="6">
        <f t="shared" si="52"/>
        <v>48484.89059092126</v>
      </c>
      <c r="M330" s="9">
        <f t="shared" si="53"/>
        <v>135000.00000000012</v>
      </c>
    </row>
    <row r="331" spans="1:13" ht="15">
      <c r="A331" s="34">
        <v>46753</v>
      </c>
      <c r="B331" s="11">
        <v>28</v>
      </c>
      <c r="C331" s="12" t="s">
        <v>10</v>
      </c>
      <c r="D331" s="13">
        <f t="shared" si="48"/>
        <v>171.7170313635953</v>
      </c>
      <c r="E331" s="13">
        <f t="shared" si="49"/>
        <v>244.94963530307132</v>
      </c>
      <c r="F331" s="13">
        <f t="shared" si="50"/>
        <v>416.66666666666663</v>
      </c>
      <c r="G331" s="14">
        <f t="shared" si="51"/>
        <v>51270.15977377552</v>
      </c>
      <c r="H331" s="13"/>
      <c r="I331" s="13"/>
      <c r="J331" s="13"/>
      <c r="K331" s="13">
        <f t="shared" si="52"/>
        <v>86686.82644044244</v>
      </c>
      <c r="L331" s="13">
        <f t="shared" si="52"/>
        <v>48729.84022622433</v>
      </c>
      <c r="M331" s="15">
        <f t="shared" si="53"/>
        <v>135416.66666666677</v>
      </c>
    </row>
    <row r="332" spans="1:13" ht="15">
      <c r="A332" s="34">
        <v>46784</v>
      </c>
      <c r="B332" s="11">
        <v>28</v>
      </c>
      <c r="C332" s="12" t="s">
        <v>11</v>
      </c>
      <c r="D332" s="13">
        <f t="shared" si="48"/>
        <v>170.90053257925175</v>
      </c>
      <c r="E332" s="13">
        <f t="shared" si="49"/>
        <v>245.76613408741488</v>
      </c>
      <c r="F332" s="13">
        <f t="shared" si="50"/>
        <v>416.66666666666663</v>
      </c>
      <c r="G332" s="14">
        <f t="shared" si="51"/>
        <v>51024.3936396881</v>
      </c>
      <c r="H332" s="13"/>
      <c r="I332" s="13"/>
      <c r="J332" s="13"/>
      <c r="K332" s="13">
        <f t="shared" si="52"/>
        <v>86857.7269730217</v>
      </c>
      <c r="L332" s="13">
        <f t="shared" si="52"/>
        <v>48975.60636031175</v>
      </c>
      <c r="M332" s="15">
        <f t="shared" si="53"/>
        <v>135833.33333333343</v>
      </c>
    </row>
    <row r="333" spans="1:13" ht="15">
      <c r="A333" s="34">
        <v>46813</v>
      </c>
      <c r="B333" s="11">
        <v>28</v>
      </c>
      <c r="C333" s="12" t="s">
        <v>12</v>
      </c>
      <c r="D333" s="13">
        <f t="shared" si="48"/>
        <v>170.08131213229368</v>
      </c>
      <c r="E333" s="13">
        <f t="shared" si="49"/>
        <v>246.58535453437295</v>
      </c>
      <c r="F333" s="13">
        <f t="shared" si="50"/>
        <v>416.66666666666663</v>
      </c>
      <c r="G333" s="14">
        <f t="shared" si="51"/>
        <v>50777.80828515373</v>
      </c>
      <c r="H333" s="13"/>
      <c r="I333" s="13"/>
      <c r="J333" s="13"/>
      <c r="K333" s="13">
        <f t="shared" si="52"/>
        <v>87027.808285154</v>
      </c>
      <c r="L333" s="13">
        <f t="shared" si="52"/>
        <v>49222.19171484612</v>
      </c>
      <c r="M333" s="15">
        <f t="shared" si="53"/>
        <v>136250.00000000012</v>
      </c>
    </row>
    <row r="334" spans="1:13" ht="15">
      <c r="A334" s="34">
        <v>46844</v>
      </c>
      <c r="B334" s="11">
        <v>28</v>
      </c>
      <c r="C334" s="12" t="s">
        <v>13</v>
      </c>
      <c r="D334" s="13">
        <f t="shared" si="48"/>
        <v>169.25936095051244</v>
      </c>
      <c r="E334" s="13">
        <f t="shared" si="49"/>
        <v>247.40730571615418</v>
      </c>
      <c r="F334" s="13">
        <f t="shared" si="50"/>
        <v>416.66666666666663</v>
      </c>
      <c r="G334" s="14">
        <f t="shared" si="51"/>
        <v>50530.40097943758</v>
      </c>
      <c r="H334" s="13"/>
      <c r="I334" s="13"/>
      <c r="J334" s="13"/>
      <c r="K334" s="13">
        <f t="shared" si="52"/>
        <v>87197.06764610451</v>
      </c>
      <c r="L334" s="13">
        <f t="shared" si="52"/>
        <v>49469.59902056227</v>
      </c>
      <c r="M334" s="15">
        <f t="shared" si="53"/>
        <v>136666.66666666677</v>
      </c>
    </row>
    <row r="335" spans="1:13" ht="15">
      <c r="A335" s="34">
        <v>46874</v>
      </c>
      <c r="B335" s="11">
        <v>28</v>
      </c>
      <c r="C335" s="12" t="s">
        <v>14</v>
      </c>
      <c r="D335" s="13">
        <f t="shared" si="48"/>
        <v>168.43466993145861</v>
      </c>
      <c r="E335" s="13">
        <f t="shared" si="49"/>
        <v>248.231996735208</v>
      </c>
      <c r="F335" s="13">
        <f t="shared" si="50"/>
        <v>416.66666666666663</v>
      </c>
      <c r="G335" s="14">
        <f t="shared" si="51"/>
        <v>50282.16898270237</v>
      </c>
      <c r="H335" s="13"/>
      <c r="I335" s="13"/>
      <c r="J335" s="13"/>
      <c r="K335" s="13">
        <f t="shared" si="52"/>
        <v>87365.50231603597</v>
      </c>
      <c r="L335" s="13">
        <f t="shared" si="52"/>
        <v>49717.83101729748</v>
      </c>
      <c r="M335" s="15">
        <f t="shared" si="53"/>
        <v>137083.33333333346</v>
      </c>
    </row>
    <row r="336" spans="1:13" ht="15">
      <c r="A336" s="34">
        <v>46905</v>
      </c>
      <c r="B336" s="11">
        <v>28</v>
      </c>
      <c r="C336" s="12" t="s">
        <v>15</v>
      </c>
      <c r="D336" s="13">
        <f>IF(G335-F335&lt;0,0,G335*$D$5/100/12)</f>
        <v>167.60722994234123</v>
      </c>
      <c r="E336" s="13">
        <f>IF(G335-F335&lt;0,G335,F335-D336)</f>
        <v>249.0594367243254</v>
      </c>
      <c r="F336" s="13">
        <f>E336+D336</f>
        <v>416.66666666666663</v>
      </c>
      <c r="G336" s="14">
        <f t="shared" si="51"/>
        <v>50033.10954597805</v>
      </c>
      <c r="H336" s="13"/>
      <c r="I336" s="13"/>
      <c r="J336" s="13"/>
      <c r="K336" s="13">
        <f t="shared" si="52"/>
        <v>87533.10954597831</v>
      </c>
      <c r="L336" s="13">
        <f t="shared" si="52"/>
        <v>49966.89045402181</v>
      </c>
      <c r="M336" s="15">
        <f t="shared" si="53"/>
        <v>137500.00000000012</v>
      </c>
    </row>
    <row r="337" spans="1:13" ht="15">
      <c r="A337" s="34">
        <v>46935</v>
      </c>
      <c r="B337" s="11">
        <v>28</v>
      </c>
      <c r="C337" s="12" t="s">
        <v>16</v>
      </c>
      <c r="D337" s="13">
        <f>IF(G336-F336&lt;0,0,G336*$D$5/100/12)</f>
        <v>166.77703181992683</v>
      </c>
      <c r="E337" s="13">
        <f>IF(G336-F336&lt;0,G336,F336-D337)</f>
        <v>249.8896348467398</v>
      </c>
      <c r="F337" s="13">
        <f>E337+D337</f>
        <v>416.66666666666663</v>
      </c>
      <c r="G337" s="14">
        <f t="shared" si="51"/>
        <v>49783.21991113131</v>
      </c>
      <c r="H337" s="13"/>
      <c r="I337" s="13"/>
      <c r="J337" s="13"/>
      <c r="K337" s="13">
        <f t="shared" si="52"/>
        <v>87699.88657779824</v>
      </c>
      <c r="L337" s="13">
        <f t="shared" si="52"/>
        <v>50216.780088868545</v>
      </c>
      <c r="M337" s="15">
        <f t="shared" si="53"/>
        <v>137916.6666666668</v>
      </c>
    </row>
    <row r="338" spans="1:13" ht="15">
      <c r="A338" s="34">
        <v>46966</v>
      </c>
      <c r="B338" s="11">
        <v>28</v>
      </c>
      <c r="C338" s="12" t="s">
        <v>17</v>
      </c>
      <c r="D338" s="13">
        <f aca="true" t="shared" si="54" ref="D338:D401">IF(G337-F337&lt;0,0,G337*$D$5/100/12)</f>
        <v>165.9440663704377</v>
      </c>
      <c r="E338" s="13">
        <f aca="true" t="shared" si="55" ref="E338:E401">IF(G337-F337&lt;0,G337,F337-D338)</f>
        <v>250.72260029622893</v>
      </c>
      <c r="F338" s="13">
        <f aca="true" t="shared" si="56" ref="F338:F401">E338+D338</f>
        <v>416.66666666666663</v>
      </c>
      <c r="G338" s="14">
        <f t="shared" si="51"/>
        <v>49532.49731083508</v>
      </c>
      <c r="H338" s="13"/>
      <c r="I338" s="13"/>
      <c r="J338" s="13"/>
      <c r="K338" s="13">
        <f t="shared" si="52"/>
        <v>87865.83064416869</v>
      </c>
      <c r="L338" s="13">
        <f t="shared" si="52"/>
        <v>50467.50268916477</v>
      </c>
      <c r="M338" s="15">
        <f t="shared" si="53"/>
        <v>138333.33333333346</v>
      </c>
    </row>
    <row r="339" spans="1:13" ht="15">
      <c r="A339" s="34">
        <v>46997</v>
      </c>
      <c r="B339" s="11">
        <v>28</v>
      </c>
      <c r="C339" s="12" t="s">
        <v>18</v>
      </c>
      <c r="D339" s="13">
        <f t="shared" si="54"/>
        <v>165.1083243694503</v>
      </c>
      <c r="E339" s="13">
        <f t="shared" si="55"/>
        <v>251.55834229721634</v>
      </c>
      <c r="F339" s="13">
        <f t="shared" si="56"/>
        <v>416.66666666666663</v>
      </c>
      <c r="G339" s="14">
        <f t="shared" si="51"/>
        <v>49280.93896853786</v>
      </c>
      <c r="H339" s="13"/>
      <c r="I339" s="13"/>
      <c r="J339" s="13"/>
      <c r="K339" s="13">
        <f t="shared" si="52"/>
        <v>88030.93896853813</v>
      </c>
      <c r="L339" s="13">
        <f t="shared" si="52"/>
        <v>50719.06103146199</v>
      </c>
      <c r="M339" s="15">
        <f t="shared" si="53"/>
        <v>138750.00000000012</v>
      </c>
    </row>
    <row r="340" spans="1:13" ht="15">
      <c r="A340" s="34">
        <v>47027</v>
      </c>
      <c r="B340" s="11">
        <v>28</v>
      </c>
      <c r="C340" s="12" t="s">
        <v>19</v>
      </c>
      <c r="D340" s="13">
        <f t="shared" si="54"/>
        <v>164.26979656179287</v>
      </c>
      <c r="E340" s="13">
        <f t="shared" si="55"/>
        <v>252.39687010487376</v>
      </c>
      <c r="F340" s="13">
        <f t="shared" si="56"/>
        <v>416.66666666666663</v>
      </c>
      <c r="G340" s="14">
        <f t="shared" si="51"/>
        <v>49028.54209843299</v>
      </c>
      <c r="H340" s="13"/>
      <c r="I340" s="13"/>
      <c r="J340" s="13"/>
      <c r="K340" s="13">
        <f t="shared" si="52"/>
        <v>88195.20876509993</v>
      </c>
      <c r="L340" s="13">
        <f t="shared" si="52"/>
        <v>50971.457901566864</v>
      </c>
      <c r="M340" s="15">
        <f t="shared" si="53"/>
        <v>139166.6666666668</v>
      </c>
    </row>
    <row r="341" spans="1:13" ht="15">
      <c r="A341" s="34">
        <v>47058</v>
      </c>
      <c r="B341" s="11">
        <v>28</v>
      </c>
      <c r="C341" s="12" t="s">
        <v>20</v>
      </c>
      <c r="D341" s="13">
        <f t="shared" si="54"/>
        <v>163.4284736614433</v>
      </c>
      <c r="E341" s="13">
        <f t="shared" si="55"/>
        <v>253.23819300522334</v>
      </c>
      <c r="F341" s="13">
        <f t="shared" si="56"/>
        <v>416.66666666666663</v>
      </c>
      <c r="G341" s="14">
        <f t="shared" si="51"/>
        <v>48775.30390542777</v>
      </c>
      <c r="H341" s="13"/>
      <c r="I341" s="13"/>
      <c r="J341" s="13"/>
      <c r="K341" s="13">
        <f t="shared" si="52"/>
        <v>88358.63723876138</v>
      </c>
      <c r="L341" s="13">
        <f t="shared" si="52"/>
        <v>51224.696094572086</v>
      </c>
      <c r="M341" s="15">
        <f t="shared" si="53"/>
        <v>139583.33333333346</v>
      </c>
    </row>
    <row r="342" spans="1:13" ht="15">
      <c r="A342" s="34">
        <v>47088</v>
      </c>
      <c r="B342" s="11">
        <v>28</v>
      </c>
      <c r="C342" s="12" t="s">
        <v>21</v>
      </c>
      <c r="D342" s="13">
        <f t="shared" si="54"/>
        <v>162.5843463514259</v>
      </c>
      <c r="E342" s="13">
        <f t="shared" si="55"/>
        <v>254.08232031524074</v>
      </c>
      <c r="F342" s="13">
        <f t="shared" si="56"/>
        <v>416.66666666666663</v>
      </c>
      <c r="G342" s="14">
        <f t="shared" si="51"/>
        <v>48521.22158511253</v>
      </c>
      <c r="H342" s="13"/>
      <c r="I342" s="13"/>
      <c r="J342" s="13"/>
      <c r="K342" s="13">
        <f t="shared" si="52"/>
        <v>88521.22158511281</v>
      </c>
      <c r="L342" s="13">
        <f t="shared" si="52"/>
        <v>51478.778414887325</v>
      </c>
      <c r="M342" s="15">
        <f t="shared" si="53"/>
        <v>140000.00000000015</v>
      </c>
    </row>
    <row r="343" spans="1:13" ht="15">
      <c r="A343" s="34">
        <v>47119</v>
      </c>
      <c r="B343" s="4">
        <v>29</v>
      </c>
      <c r="C343" s="5" t="s">
        <v>10</v>
      </c>
      <c r="D343" s="6">
        <f t="shared" si="54"/>
        <v>161.73740528370843</v>
      </c>
      <c r="E343" s="6">
        <f t="shared" si="55"/>
        <v>254.9292613829582</v>
      </c>
      <c r="F343" s="6">
        <f t="shared" si="56"/>
        <v>416.66666666666663</v>
      </c>
      <c r="G343" s="7">
        <f t="shared" si="51"/>
        <v>48266.29232372957</v>
      </c>
      <c r="H343" s="6"/>
      <c r="I343" s="6"/>
      <c r="J343" s="6"/>
      <c r="K343" s="6">
        <f t="shared" si="52"/>
        <v>88682.95899039652</v>
      </c>
      <c r="L343" s="6">
        <f t="shared" si="52"/>
        <v>51733.707676270285</v>
      </c>
      <c r="M343" s="9">
        <f t="shared" si="53"/>
        <v>140416.6666666668</v>
      </c>
    </row>
    <row r="344" spans="1:13" ht="15">
      <c r="A344" s="34">
        <v>47150</v>
      </c>
      <c r="B344" s="4">
        <v>29</v>
      </c>
      <c r="C344" s="5" t="s">
        <v>11</v>
      </c>
      <c r="D344" s="6">
        <f t="shared" si="54"/>
        <v>160.88764107909856</v>
      </c>
      <c r="E344" s="6">
        <f t="shared" si="55"/>
        <v>255.77902558756807</v>
      </c>
      <c r="F344" s="6">
        <f t="shared" si="56"/>
        <v>416.66666666666663</v>
      </c>
      <c r="G344" s="7">
        <f t="shared" si="51"/>
        <v>48010.513298142</v>
      </c>
      <c r="H344" s="6"/>
      <c r="I344" s="6"/>
      <c r="J344" s="6"/>
      <c r="K344" s="6">
        <f t="shared" si="52"/>
        <v>88843.84663147562</v>
      </c>
      <c r="L344" s="6">
        <f t="shared" si="52"/>
        <v>51989.48670185785</v>
      </c>
      <c r="M344" s="9">
        <f t="shared" si="53"/>
        <v>140833.3333333335</v>
      </c>
    </row>
    <row r="345" spans="1:13" ht="15">
      <c r="A345" s="34">
        <v>47178</v>
      </c>
      <c r="B345" s="4">
        <v>29</v>
      </c>
      <c r="C345" s="5" t="s">
        <v>12</v>
      </c>
      <c r="D345" s="6">
        <f t="shared" si="54"/>
        <v>160.03504432714</v>
      </c>
      <c r="E345" s="6">
        <f t="shared" si="55"/>
        <v>256.63162233952664</v>
      </c>
      <c r="F345" s="6">
        <f t="shared" si="56"/>
        <v>416.66666666666663</v>
      </c>
      <c r="G345" s="7">
        <f t="shared" si="51"/>
        <v>47753.88167580248</v>
      </c>
      <c r="H345" s="6"/>
      <c r="I345" s="6"/>
      <c r="J345" s="6"/>
      <c r="K345" s="6">
        <f aca="true" t="shared" si="57" ref="K345:L360">K344+D345</f>
        <v>89003.88167580277</v>
      </c>
      <c r="L345" s="6">
        <f t="shared" si="57"/>
        <v>52246.11832419738</v>
      </c>
      <c r="M345" s="9">
        <f t="shared" si="53"/>
        <v>141250.00000000015</v>
      </c>
    </row>
    <row r="346" spans="1:13" ht="15">
      <c r="A346" s="34">
        <v>47209</v>
      </c>
      <c r="B346" s="4">
        <v>29</v>
      </c>
      <c r="C346" s="5" t="s">
        <v>13</v>
      </c>
      <c r="D346" s="6">
        <f t="shared" si="54"/>
        <v>159.17960558600825</v>
      </c>
      <c r="E346" s="6">
        <f t="shared" si="55"/>
        <v>257.48706108065835</v>
      </c>
      <c r="F346" s="6">
        <f t="shared" si="56"/>
        <v>416.66666666666663</v>
      </c>
      <c r="G346" s="7">
        <f t="shared" si="51"/>
        <v>47496.394614721816</v>
      </c>
      <c r="H346" s="6"/>
      <c r="I346" s="6"/>
      <c r="J346" s="6"/>
      <c r="K346" s="6">
        <f t="shared" si="57"/>
        <v>89163.06128138877</v>
      </c>
      <c r="L346" s="6">
        <f t="shared" si="57"/>
        <v>52503.60538527804</v>
      </c>
      <c r="M346" s="9">
        <f t="shared" si="53"/>
        <v>141666.6666666668</v>
      </c>
    </row>
    <row r="347" spans="1:13" ht="15">
      <c r="A347" s="34">
        <v>47239</v>
      </c>
      <c r="B347" s="4">
        <v>29</v>
      </c>
      <c r="C347" s="5" t="s">
        <v>14</v>
      </c>
      <c r="D347" s="6">
        <f t="shared" si="54"/>
        <v>158.32131538240606</v>
      </c>
      <c r="E347" s="6">
        <f t="shared" si="55"/>
        <v>258.3453512842606</v>
      </c>
      <c r="F347" s="6">
        <f t="shared" si="56"/>
        <v>416.66666666666663</v>
      </c>
      <c r="G347" s="7">
        <f t="shared" si="51"/>
        <v>47238.049263437555</v>
      </c>
      <c r="H347" s="6"/>
      <c r="I347" s="6"/>
      <c r="J347" s="6"/>
      <c r="K347" s="6">
        <f t="shared" si="57"/>
        <v>89321.38259677117</v>
      </c>
      <c r="L347" s="6">
        <f t="shared" si="57"/>
        <v>52761.9507365623</v>
      </c>
      <c r="M347" s="9">
        <f t="shared" si="53"/>
        <v>142083.3333333335</v>
      </c>
    </row>
    <row r="348" spans="1:13" ht="15">
      <c r="A348" s="34">
        <v>47270</v>
      </c>
      <c r="B348" s="4">
        <v>29</v>
      </c>
      <c r="C348" s="5" t="s">
        <v>15</v>
      </c>
      <c r="D348" s="6">
        <f t="shared" si="54"/>
        <v>157.46016421145853</v>
      </c>
      <c r="E348" s="6">
        <f t="shared" si="55"/>
        <v>259.2065024552081</v>
      </c>
      <c r="F348" s="6">
        <f t="shared" si="56"/>
        <v>416.66666666666663</v>
      </c>
      <c r="G348" s="7">
        <f t="shared" si="51"/>
        <v>46978.84276098235</v>
      </c>
      <c r="H348" s="6"/>
      <c r="I348" s="6"/>
      <c r="J348" s="6"/>
      <c r="K348" s="6">
        <f t="shared" si="57"/>
        <v>89478.84276098263</v>
      </c>
      <c r="L348" s="6">
        <f t="shared" si="57"/>
        <v>53021.157239017506</v>
      </c>
      <c r="M348" s="9">
        <f t="shared" si="53"/>
        <v>142500.00000000015</v>
      </c>
    </row>
    <row r="349" spans="1:13" ht="15">
      <c r="A349" s="34">
        <v>47300</v>
      </c>
      <c r="B349" s="4">
        <v>29</v>
      </c>
      <c r="C349" s="5" t="s">
        <v>16</v>
      </c>
      <c r="D349" s="6">
        <f t="shared" si="54"/>
        <v>156.59614253660783</v>
      </c>
      <c r="E349" s="6">
        <f t="shared" si="55"/>
        <v>260.0705241300588</v>
      </c>
      <c r="F349" s="6">
        <f t="shared" si="56"/>
        <v>416.66666666666663</v>
      </c>
      <c r="G349" s="7">
        <f t="shared" si="51"/>
        <v>46718.77223685229</v>
      </c>
      <c r="H349" s="6"/>
      <c r="I349" s="6"/>
      <c r="J349" s="6"/>
      <c r="K349" s="6">
        <f t="shared" si="57"/>
        <v>89635.43890351924</v>
      </c>
      <c r="L349" s="6">
        <f t="shared" si="57"/>
        <v>53281.227763147566</v>
      </c>
      <c r="M349" s="9">
        <f t="shared" si="53"/>
        <v>142916.6666666668</v>
      </c>
    </row>
    <row r="350" spans="1:13" ht="15">
      <c r="A350" s="34">
        <v>47331</v>
      </c>
      <c r="B350" s="4">
        <v>29</v>
      </c>
      <c r="C350" s="5" t="s">
        <v>17</v>
      </c>
      <c r="D350" s="6">
        <f t="shared" si="54"/>
        <v>155.72924078950763</v>
      </c>
      <c r="E350" s="6">
        <f t="shared" si="55"/>
        <v>260.937425877159</v>
      </c>
      <c r="F350" s="6">
        <f t="shared" si="56"/>
        <v>416.66666666666663</v>
      </c>
      <c r="G350" s="7">
        <f t="shared" si="51"/>
        <v>46457.83481097513</v>
      </c>
      <c r="H350" s="6"/>
      <c r="I350" s="6"/>
      <c r="J350" s="6"/>
      <c r="K350" s="6">
        <f t="shared" si="57"/>
        <v>89791.16814430876</v>
      </c>
      <c r="L350" s="6">
        <f t="shared" si="57"/>
        <v>53542.16518902472</v>
      </c>
      <c r="M350" s="9">
        <f t="shared" si="53"/>
        <v>143333.3333333335</v>
      </c>
    </row>
    <row r="351" spans="1:13" ht="15">
      <c r="A351" s="34">
        <v>47362</v>
      </c>
      <c r="B351" s="4">
        <v>29</v>
      </c>
      <c r="C351" s="5" t="s">
        <v>18</v>
      </c>
      <c r="D351" s="6">
        <f t="shared" si="54"/>
        <v>154.8594493699171</v>
      </c>
      <c r="E351" s="6">
        <f t="shared" si="55"/>
        <v>261.8072172967495</v>
      </c>
      <c r="F351" s="6">
        <f t="shared" si="56"/>
        <v>416.66666666666663</v>
      </c>
      <c r="G351" s="7">
        <f t="shared" si="51"/>
        <v>46196.02759367838</v>
      </c>
      <c r="H351" s="6"/>
      <c r="I351" s="6"/>
      <c r="J351" s="6"/>
      <c r="K351" s="6">
        <f t="shared" si="57"/>
        <v>89946.02759367868</v>
      </c>
      <c r="L351" s="6">
        <f t="shared" si="57"/>
        <v>53803.972406321474</v>
      </c>
      <c r="M351" s="9">
        <f t="shared" si="53"/>
        <v>143750.00000000015</v>
      </c>
    </row>
    <row r="352" spans="1:13" ht="15">
      <c r="A352" s="34">
        <v>47392</v>
      </c>
      <c r="B352" s="4">
        <v>29</v>
      </c>
      <c r="C352" s="5" t="s">
        <v>19</v>
      </c>
      <c r="D352" s="6">
        <f t="shared" si="54"/>
        <v>153.9867586455946</v>
      </c>
      <c r="E352" s="6">
        <f t="shared" si="55"/>
        <v>262.67990802107204</v>
      </c>
      <c r="F352" s="6">
        <f t="shared" si="56"/>
        <v>416.66666666666663</v>
      </c>
      <c r="G352" s="7">
        <f t="shared" si="51"/>
        <v>45933.34768565731</v>
      </c>
      <c r="H352" s="6"/>
      <c r="I352" s="6"/>
      <c r="J352" s="6"/>
      <c r="K352" s="6">
        <f t="shared" si="57"/>
        <v>90100.01435232427</v>
      </c>
      <c r="L352" s="6">
        <f t="shared" si="57"/>
        <v>54066.652314342544</v>
      </c>
      <c r="M352" s="9">
        <f t="shared" si="53"/>
        <v>144166.6666666668</v>
      </c>
    </row>
    <row r="353" spans="1:13" ht="15">
      <c r="A353" s="34">
        <v>47423</v>
      </c>
      <c r="B353" s="4">
        <v>29</v>
      </c>
      <c r="C353" s="5" t="s">
        <v>20</v>
      </c>
      <c r="D353" s="6">
        <f t="shared" si="54"/>
        <v>153.11115895219103</v>
      </c>
      <c r="E353" s="6">
        <f t="shared" si="55"/>
        <v>263.5555077144756</v>
      </c>
      <c r="F353" s="6">
        <f t="shared" si="56"/>
        <v>416.66666666666663</v>
      </c>
      <c r="G353" s="7">
        <f t="shared" si="51"/>
        <v>45669.792177942836</v>
      </c>
      <c r="H353" s="6"/>
      <c r="I353" s="6"/>
      <c r="J353" s="6"/>
      <c r="K353" s="6">
        <f t="shared" si="57"/>
        <v>90253.12551127646</v>
      </c>
      <c r="L353" s="6">
        <f t="shared" si="57"/>
        <v>54330.20782205702</v>
      </c>
      <c r="M353" s="9">
        <f t="shared" si="53"/>
        <v>144583.3333333335</v>
      </c>
    </row>
    <row r="354" spans="1:13" ht="15">
      <c r="A354" s="34">
        <v>47453</v>
      </c>
      <c r="B354" s="4">
        <v>29</v>
      </c>
      <c r="C354" s="5" t="s">
        <v>21</v>
      </c>
      <c r="D354" s="6">
        <f t="shared" si="54"/>
        <v>152.2326405931428</v>
      </c>
      <c r="E354" s="6">
        <f t="shared" si="55"/>
        <v>264.4340260735238</v>
      </c>
      <c r="F354" s="6">
        <f t="shared" si="56"/>
        <v>416.66666666666663</v>
      </c>
      <c r="G354" s="7">
        <f t="shared" si="51"/>
        <v>45405.35815186931</v>
      </c>
      <c r="H354" s="6"/>
      <c r="I354" s="6"/>
      <c r="J354" s="6"/>
      <c r="K354" s="6">
        <f t="shared" si="57"/>
        <v>90405.3581518696</v>
      </c>
      <c r="L354" s="6">
        <f t="shared" si="57"/>
        <v>54594.641848130545</v>
      </c>
      <c r="M354" s="9">
        <f t="shared" si="53"/>
        <v>145000.00000000015</v>
      </c>
    </row>
    <row r="355" spans="1:13" ht="15">
      <c r="A355" s="34">
        <v>47484</v>
      </c>
      <c r="B355" s="11">
        <v>30</v>
      </c>
      <c r="C355" s="12" t="s">
        <v>10</v>
      </c>
      <c r="D355" s="13">
        <f t="shared" si="54"/>
        <v>151.35119383956436</v>
      </c>
      <c r="E355" s="13">
        <f t="shared" si="55"/>
        <v>265.31547282710227</v>
      </c>
      <c r="F355" s="13">
        <f t="shared" si="56"/>
        <v>416.66666666666663</v>
      </c>
      <c r="G355" s="14">
        <f t="shared" si="51"/>
        <v>45140.042679042206</v>
      </c>
      <c r="H355" s="13"/>
      <c r="I355" s="13"/>
      <c r="J355" s="13"/>
      <c r="K355" s="13">
        <f t="shared" si="57"/>
        <v>90556.70934570917</v>
      </c>
      <c r="L355" s="13">
        <f t="shared" si="57"/>
        <v>54859.95732095765</v>
      </c>
      <c r="M355" s="15">
        <f t="shared" si="53"/>
        <v>145416.6666666668</v>
      </c>
    </row>
    <row r="356" spans="1:13" ht="15">
      <c r="A356" s="34">
        <v>47515</v>
      </c>
      <c r="B356" s="11">
        <v>30</v>
      </c>
      <c r="C356" s="12" t="s">
        <v>11</v>
      </c>
      <c r="D356" s="13">
        <f t="shared" si="54"/>
        <v>150.46680893014067</v>
      </c>
      <c r="E356" s="13">
        <f t="shared" si="55"/>
        <v>266.1998577365259</v>
      </c>
      <c r="F356" s="13">
        <f t="shared" si="56"/>
        <v>416.66666666666663</v>
      </c>
      <c r="G356" s="14">
        <f t="shared" si="51"/>
        <v>44873.84282130568</v>
      </c>
      <c r="H356" s="13"/>
      <c r="I356" s="13"/>
      <c r="J356" s="13"/>
      <c r="K356" s="13">
        <f t="shared" si="57"/>
        <v>90707.17615463931</v>
      </c>
      <c r="L356" s="13">
        <f t="shared" si="57"/>
        <v>55126.15717869417</v>
      </c>
      <c r="M356" s="15">
        <f t="shared" si="53"/>
        <v>145833.3333333335</v>
      </c>
    </row>
    <row r="357" spans="1:13" ht="15">
      <c r="A357" s="34">
        <v>47543</v>
      </c>
      <c r="B357" s="11">
        <v>30</v>
      </c>
      <c r="C357" s="12" t="s">
        <v>12</v>
      </c>
      <c r="D357" s="13">
        <f t="shared" si="54"/>
        <v>149.57947607101895</v>
      </c>
      <c r="E357" s="13">
        <f t="shared" si="55"/>
        <v>267.0871905956477</v>
      </c>
      <c r="F357" s="13">
        <f t="shared" si="56"/>
        <v>416.66666666666663</v>
      </c>
      <c r="G357" s="14">
        <f t="shared" si="51"/>
        <v>44606.75563071004</v>
      </c>
      <c r="H357" s="13"/>
      <c r="I357" s="13"/>
      <c r="J357" s="13"/>
      <c r="K357" s="13">
        <f t="shared" si="57"/>
        <v>90856.75563071032</v>
      </c>
      <c r="L357" s="13">
        <f t="shared" si="57"/>
        <v>55393.244369289816</v>
      </c>
      <c r="M357" s="15">
        <f t="shared" si="53"/>
        <v>146250.00000000015</v>
      </c>
    </row>
    <row r="358" spans="1:13" ht="15">
      <c r="A358" s="34">
        <v>47574</v>
      </c>
      <c r="B358" s="11">
        <v>30</v>
      </c>
      <c r="C358" s="12" t="s">
        <v>13</v>
      </c>
      <c r="D358" s="13">
        <f t="shared" si="54"/>
        <v>148.68918543570013</v>
      </c>
      <c r="E358" s="13">
        <f t="shared" si="55"/>
        <v>267.97748123096653</v>
      </c>
      <c r="F358" s="13">
        <f t="shared" si="56"/>
        <v>416.66666666666663</v>
      </c>
      <c r="G358" s="14">
        <f t="shared" si="51"/>
        <v>44338.77814947907</v>
      </c>
      <c r="H358" s="13"/>
      <c r="I358" s="13"/>
      <c r="J358" s="13"/>
      <c r="K358" s="13">
        <f t="shared" si="57"/>
        <v>91005.44481614602</v>
      </c>
      <c r="L358" s="13">
        <f t="shared" si="57"/>
        <v>55661.221850520786</v>
      </c>
      <c r="M358" s="15">
        <f t="shared" si="53"/>
        <v>146666.6666666668</v>
      </c>
    </row>
    <row r="359" spans="1:13" ht="15">
      <c r="A359" s="34">
        <v>47604</v>
      </c>
      <c r="B359" s="11">
        <v>30</v>
      </c>
      <c r="C359" s="12" t="s">
        <v>14</v>
      </c>
      <c r="D359" s="13">
        <f t="shared" si="54"/>
        <v>147.79592716493025</v>
      </c>
      <c r="E359" s="13">
        <f t="shared" si="55"/>
        <v>268.87073950173635</v>
      </c>
      <c r="F359" s="13">
        <f t="shared" si="56"/>
        <v>416.66666666666663</v>
      </c>
      <c r="G359" s="14">
        <f t="shared" si="51"/>
        <v>44069.907409977335</v>
      </c>
      <c r="H359" s="13"/>
      <c r="I359" s="13"/>
      <c r="J359" s="13"/>
      <c r="K359" s="13">
        <f t="shared" si="57"/>
        <v>91153.24074331095</v>
      </c>
      <c r="L359" s="13">
        <f t="shared" si="57"/>
        <v>55930.09259002252</v>
      </c>
      <c r="M359" s="15">
        <f t="shared" si="53"/>
        <v>147083.33333333346</v>
      </c>
    </row>
    <row r="360" spans="1:13" ht="15">
      <c r="A360" s="34">
        <v>47635</v>
      </c>
      <c r="B360" s="11">
        <v>30</v>
      </c>
      <c r="C360" s="12" t="s">
        <v>15</v>
      </c>
      <c r="D360" s="13">
        <f t="shared" si="54"/>
        <v>146.8996913665911</v>
      </c>
      <c r="E360" s="13">
        <f t="shared" si="55"/>
        <v>269.7669753000755</v>
      </c>
      <c r="F360" s="13">
        <f t="shared" si="56"/>
        <v>416.66666666666663</v>
      </c>
      <c r="G360" s="14">
        <f t="shared" si="51"/>
        <v>43800.14043467726</v>
      </c>
      <c r="H360" s="13"/>
      <c r="I360" s="13"/>
      <c r="J360" s="13"/>
      <c r="K360" s="13">
        <f t="shared" si="57"/>
        <v>91300.14043467754</v>
      </c>
      <c r="L360" s="13">
        <f t="shared" si="57"/>
        <v>56199.85956532259</v>
      </c>
      <c r="M360" s="15">
        <f t="shared" si="53"/>
        <v>147500.00000000012</v>
      </c>
    </row>
    <row r="361" spans="1:13" ht="15">
      <c r="A361" s="34">
        <v>47665</v>
      </c>
      <c r="B361" s="11">
        <v>30</v>
      </c>
      <c r="C361" s="12" t="s">
        <v>16</v>
      </c>
      <c r="D361" s="13">
        <f t="shared" si="54"/>
        <v>146.00046811559088</v>
      </c>
      <c r="E361" s="13">
        <f t="shared" si="55"/>
        <v>270.66619855107575</v>
      </c>
      <c r="F361" s="13">
        <f t="shared" si="56"/>
        <v>416.66666666666663</v>
      </c>
      <c r="G361" s="14">
        <f t="shared" si="51"/>
        <v>43529.47423612619</v>
      </c>
      <c r="H361" s="13"/>
      <c r="I361" s="13"/>
      <c r="J361" s="13"/>
      <c r="K361" s="13">
        <f aca="true" t="shared" si="58" ref="K361:L376">K360+D361</f>
        <v>91446.14090279312</v>
      </c>
      <c r="L361" s="13">
        <f t="shared" si="58"/>
        <v>56470.525763873666</v>
      </c>
      <c r="M361" s="15">
        <f t="shared" si="53"/>
        <v>147916.6666666668</v>
      </c>
    </row>
    <row r="362" spans="1:13" ht="15">
      <c r="A362" s="34">
        <v>47696</v>
      </c>
      <c r="B362" s="11">
        <v>30</v>
      </c>
      <c r="C362" s="12" t="s">
        <v>17</v>
      </c>
      <c r="D362" s="13">
        <f t="shared" si="54"/>
        <v>145.09824745375397</v>
      </c>
      <c r="E362" s="13">
        <f t="shared" si="55"/>
        <v>271.56841921291266</v>
      </c>
      <c r="F362" s="13">
        <f t="shared" si="56"/>
        <v>416.66666666666663</v>
      </c>
      <c r="G362" s="14">
        <f t="shared" si="51"/>
        <v>43257.90581691328</v>
      </c>
      <c r="H362" s="13"/>
      <c r="I362" s="13"/>
      <c r="J362" s="13"/>
      <c r="K362" s="13">
        <f t="shared" si="58"/>
        <v>91591.23915024688</v>
      </c>
      <c r="L362" s="13">
        <f t="shared" si="58"/>
        <v>56742.09418308658</v>
      </c>
      <c r="M362" s="15">
        <f t="shared" si="53"/>
        <v>148333.33333333346</v>
      </c>
    </row>
    <row r="363" spans="1:13" ht="15">
      <c r="A363" s="34">
        <v>47727</v>
      </c>
      <c r="B363" s="11">
        <v>30</v>
      </c>
      <c r="C363" s="12" t="s">
        <v>18</v>
      </c>
      <c r="D363" s="13">
        <f t="shared" si="54"/>
        <v>144.19301938971094</v>
      </c>
      <c r="E363" s="13">
        <f t="shared" si="55"/>
        <v>272.4736472769557</v>
      </c>
      <c r="F363" s="13">
        <f t="shared" si="56"/>
        <v>416.66666666666663</v>
      </c>
      <c r="G363" s="14">
        <f t="shared" si="51"/>
        <v>42985.43216963632</v>
      </c>
      <c r="H363" s="13"/>
      <c r="I363" s="13"/>
      <c r="J363" s="13"/>
      <c r="K363" s="13">
        <f t="shared" si="58"/>
        <v>91735.4321696366</v>
      </c>
      <c r="L363" s="13">
        <f t="shared" si="58"/>
        <v>57014.567830363536</v>
      </c>
      <c r="M363" s="15">
        <f t="shared" si="53"/>
        <v>148750.00000000012</v>
      </c>
    </row>
    <row r="364" spans="1:13" ht="15">
      <c r="A364" s="34">
        <v>47757</v>
      </c>
      <c r="B364" s="11">
        <v>30</v>
      </c>
      <c r="C364" s="12" t="s">
        <v>19</v>
      </c>
      <c r="D364" s="13">
        <f t="shared" si="54"/>
        <v>143.28477389878773</v>
      </c>
      <c r="E364" s="13">
        <f t="shared" si="55"/>
        <v>273.38189276787887</v>
      </c>
      <c r="F364" s="13">
        <f t="shared" si="56"/>
        <v>416.66666666666663</v>
      </c>
      <c r="G364" s="14">
        <f t="shared" si="51"/>
        <v>42712.05027686844</v>
      </c>
      <c r="H364" s="13"/>
      <c r="I364" s="13"/>
      <c r="J364" s="13"/>
      <c r="K364" s="13">
        <f t="shared" si="58"/>
        <v>91878.71694353539</v>
      </c>
      <c r="L364" s="13">
        <f t="shared" si="58"/>
        <v>57287.949723131416</v>
      </c>
      <c r="M364" s="15">
        <f t="shared" si="53"/>
        <v>149166.6666666668</v>
      </c>
    </row>
    <row r="365" spans="1:13" ht="15">
      <c r="A365" s="34">
        <v>47788</v>
      </c>
      <c r="B365" s="27">
        <v>30</v>
      </c>
      <c r="C365" s="28" t="s">
        <v>20</v>
      </c>
      <c r="D365" s="29">
        <f t="shared" si="54"/>
        <v>142.3735009228948</v>
      </c>
      <c r="E365" s="29">
        <f t="shared" si="55"/>
        <v>274.29316574377185</v>
      </c>
      <c r="F365" s="29">
        <f t="shared" si="56"/>
        <v>416.66666666666663</v>
      </c>
      <c r="G365" s="30">
        <f t="shared" si="51"/>
        <v>42437.757111124665</v>
      </c>
      <c r="H365" s="29"/>
      <c r="I365" s="29"/>
      <c r="J365" s="29"/>
      <c r="K365" s="29">
        <f t="shared" si="58"/>
        <v>92021.09044445828</v>
      </c>
      <c r="L365" s="29">
        <f t="shared" si="58"/>
        <v>57562.24288887519</v>
      </c>
      <c r="M365" s="15">
        <f t="shared" si="53"/>
        <v>149583.3333333335</v>
      </c>
    </row>
    <row r="366" spans="1:13" ht="15">
      <c r="A366" s="34">
        <v>47818</v>
      </c>
      <c r="B366" s="17">
        <v>30</v>
      </c>
      <c r="C366" s="18" t="s">
        <v>21</v>
      </c>
      <c r="D366" s="19">
        <f t="shared" si="54"/>
        <v>141.45919037041554</v>
      </c>
      <c r="E366" s="19">
        <f t="shared" si="55"/>
        <v>275.2074762962511</v>
      </c>
      <c r="F366" s="19">
        <f t="shared" si="56"/>
        <v>416.66666666666663</v>
      </c>
      <c r="G366" s="20">
        <f t="shared" si="51"/>
        <v>42162.549634828414</v>
      </c>
      <c r="H366" s="19"/>
      <c r="I366" s="19"/>
      <c r="J366" s="19"/>
      <c r="K366" s="19">
        <f t="shared" si="58"/>
        <v>92162.5496348287</v>
      </c>
      <c r="L366" s="19">
        <f t="shared" si="58"/>
        <v>57837.45036517144</v>
      </c>
      <c r="M366" s="21">
        <f t="shared" si="53"/>
        <v>150000.00000000015</v>
      </c>
    </row>
    <row r="367" spans="1:13" ht="15">
      <c r="A367" s="34">
        <v>47849</v>
      </c>
      <c r="B367" s="4">
        <v>31</v>
      </c>
      <c r="C367" s="5" t="s">
        <v>10</v>
      </c>
      <c r="D367" s="6">
        <f t="shared" si="54"/>
        <v>140.5418321160947</v>
      </c>
      <c r="E367" s="6">
        <f t="shared" si="55"/>
        <v>276.1248345505719</v>
      </c>
      <c r="F367" s="6">
        <f t="shared" si="56"/>
        <v>416.66666666666663</v>
      </c>
      <c r="G367" s="7">
        <f t="shared" si="51"/>
        <v>41886.42480027784</v>
      </c>
      <c r="H367" s="6"/>
      <c r="I367" s="6"/>
      <c r="J367" s="6"/>
      <c r="K367" s="6">
        <f t="shared" si="58"/>
        <v>92303.0914669448</v>
      </c>
      <c r="L367" s="6">
        <f t="shared" si="58"/>
        <v>58113.575199722014</v>
      </c>
      <c r="M367" s="9">
        <f t="shared" si="53"/>
        <v>150416.6666666668</v>
      </c>
    </row>
    <row r="368" spans="1:13" ht="15">
      <c r="A368" s="34">
        <v>47880</v>
      </c>
      <c r="B368" s="4">
        <v>31</v>
      </c>
      <c r="C368" s="5" t="s">
        <v>11</v>
      </c>
      <c r="D368" s="6">
        <f t="shared" si="54"/>
        <v>139.62141600092613</v>
      </c>
      <c r="E368" s="6">
        <f t="shared" si="55"/>
        <v>277.04525066574047</v>
      </c>
      <c r="F368" s="6">
        <f t="shared" si="56"/>
        <v>416.66666666666663</v>
      </c>
      <c r="G368" s="7">
        <f t="shared" si="51"/>
        <v>41609.3795496121</v>
      </c>
      <c r="H368" s="6"/>
      <c r="I368" s="6"/>
      <c r="J368" s="6"/>
      <c r="K368" s="6">
        <f t="shared" si="58"/>
        <v>92442.71288294572</v>
      </c>
      <c r="L368" s="6">
        <f t="shared" si="58"/>
        <v>58390.62045038775</v>
      </c>
      <c r="M368" s="9">
        <f t="shared" si="53"/>
        <v>150833.3333333335</v>
      </c>
    </row>
    <row r="369" spans="1:13" ht="15">
      <c r="A369" s="34">
        <v>47908</v>
      </c>
      <c r="B369" s="4">
        <v>31</v>
      </c>
      <c r="C369" s="5" t="s">
        <v>12</v>
      </c>
      <c r="D369" s="6">
        <f t="shared" si="54"/>
        <v>138.69793183204033</v>
      </c>
      <c r="E369" s="6">
        <f t="shared" si="55"/>
        <v>277.9687348346263</v>
      </c>
      <c r="F369" s="6">
        <f t="shared" si="56"/>
        <v>416.66666666666663</v>
      </c>
      <c r="G369" s="7">
        <f t="shared" si="51"/>
        <v>41331.410814777475</v>
      </c>
      <c r="H369" s="6"/>
      <c r="I369" s="6"/>
      <c r="J369" s="6"/>
      <c r="K369" s="6">
        <f t="shared" si="58"/>
        <v>92581.41081477776</v>
      </c>
      <c r="L369" s="6">
        <f t="shared" si="58"/>
        <v>58668.58918522238</v>
      </c>
      <c r="M369" s="9">
        <f t="shared" si="53"/>
        <v>151250.00000000015</v>
      </c>
    </row>
    <row r="370" spans="1:13" ht="15">
      <c r="A370" s="34">
        <v>47939</v>
      </c>
      <c r="B370" s="4">
        <v>31</v>
      </c>
      <c r="C370" s="5" t="s">
        <v>13</v>
      </c>
      <c r="D370" s="6">
        <f t="shared" si="54"/>
        <v>137.7713693825916</v>
      </c>
      <c r="E370" s="6">
        <f t="shared" si="55"/>
        <v>278.895297284075</v>
      </c>
      <c r="F370" s="6">
        <f t="shared" si="56"/>
        <v>416.66666666666663</v>
      </c>
      <c r="G370" s="7">
        <f t="shared" si="51"/>
        <v>41052.5155174934</v>
      </c>
      <c r="H370" s="6"/>
      <c r="I370" s="6"/>
      <c r="J370" s="6"/>
      <c r="K370" s="6">
        <f t="shared" si="58"/>
        <v>92719.18218416035</v>
      </c>
      <c r="L370" s="6">
        <f t="shared" si="58"/>
        <v>58947.48448250646</v>
      </c>
      <c r="M370" s="9">
        <f t="shared" si="53"/>
        <v>151666.6666666668</v>
      </c>
    </row>
    <row r="371" spans="1:13" ht="15">
      <c r="A371" s="34">
        <v>47969</v>
      </c>
      <c r="B371" s="4">
        <v>31</v>
      </c>
      <c r="C371" s="5" t="s">
        <v>14</v>
      </c>
      <c r="D371" s="6">
        <f t="shared" si="54"/>
        <v>136.84171839164466</v>
      </c>
      <c r="E371" s="6">
        <f t="shared" si="55"/>
        <v>279.82494827502194</v>
      </c>
      <c r="F371" s="6">
        <f t="shared" si="56"/>
        <v>416.66666666666663</v>
      </c>
      <c r="G371" s="7">
        <f t="shared" si="51"/>
        <v>40772.69056921837</v>
      </c>
      <c r="H371" s="6"/>
      <c r="I371" s="6"/>
      <c r="J371" s="6"/>
      <c r="K371" s="6">
        <f t="shared" si="58"/>
        <v>92856.023902552</v>
      </c>
      <c r="L371" s="6">
        <f t="shared" si="58"/>
        <v>59227.30943078148</v>
      </c>
      <c r="M371" s="9">
        <f t="shared" si="53"/>
        <v>152083.3333333335</v>
      </c>
    </row>
    <row r="372" spans="1:13" ht="15">
      <c r="A372" s="34">
        <v>48000</v>
      </c>
      <c r="B372" s="4">
        <v>31</v>
      </c>
      <c r="C372" s="5" t="s">
        <v>15</v>
      </c>
      <c r="D372" s="6">
        <f t="shared" si="54"/>
        <v>135.90896856406124</v>
      </c>
      <c r="E372" s="6">
        <f t="shared" si="55"/>
        <v>280.7576981026054</v>
      </c>
      <c r="F372" s="6">
        <f t="shared" si="56"/>
        <v>416.66666666666663</v>
      </c>
      <c r="G372" s="7">
        <f t="shared" si="51"/>
        <v>40491.932871115765</v>
      </c>
      <c r="H372" s="6"/>
      <c r="I372" s="6"/>
      <c r="J372" s="6"/>
      <c r="K372" s="6">
        <f t="shared" si="58"/>
        <v>92991.93287111606</v>
      </c>
      <c r="L372" s="6">
        <f t="shared" si="58"/>
        <v>59508.06712888409</v>
      </c>
      <c r="M372" s="9">
        <f t="shared" si="53"/>
        <v>152500.00000000015</v>
      </c>
    </row>
    <row r="373" spans="1:13" ht="15">
      <c r="A373" s="34">
        <v>48030</v>
      </c>
      <c r="B373" s="4">
        <v>31</v>
      </c>
      <c r="C373" s="5" t="s">
        <v>16</v>
      </c>
      <c r="D373" s="6">
        <f t="shared" si="54"/>
        <v>134.9731095703859</v>
      </c>
      <c r="E373" s="6">
        <f t="shared" si="55"/>
        <v>281.69355709628076</v>
      </c>
      <c r="F373" s="6">
        <f t="shared" si="56"/>
        <v>416.66666666666663</v>
      </c>
      <c r="G373" s="7">
        <f t="shared" si="51"/>
        <v>40210.23931401948</v>
      </c>
      <c r="H373" s="6"/>
      <c r="I373" s="6"/>
      <c r="J373" s="6"/>
      <c r="K373" s="6">
        <f t="shared" si="58"/>
        <v>93126.90598068645</v>
      </c>
      <c r="L373" s="6">
        <f t="shared" si="58"/>
        <v>59789.76068598037</v>
      </c>
      <c r="M373" s="9">
        <f t="shared" si="53"/>
        <v>152916.66666666683</v>
      </c>
    </row>
    <row r="374" spans="1:13" ht="15">
      <c r="A374" s="34">
        <v>48061</v>
      </c>
      <c r="B374" s="4">
        <v>31</v>
      </c>
      <c r="C374" s="5" t="s">
        <v>17</v>
      </c>
      <c r="D374" s="6">
        <f t="shared" si="54"/>
        <v>134.03413104673163</v>
      </c>
      <c r="E374" s="6">
        <f t="shared" si="55"/>
        <v>282.63253561993497</v>
      </c>
      <c r="F374" s="6">
        <f t="shared" si="56"/>
        <v>416.66666666666663</v>
      </c>
      <c r="G374" s="7">
        <f t="shared" si="51"/>
        <v>39927.606778399546</v>
      </c>
      <c r="H374" s="6"/>
      <c r="I374" s="6"/>
      <c r="J374" s="6"/>
      <c r="K374" s="6">
        <f t="shared" si="58"/>
        <v>93260.94011173319</v>
      </c>
      <c r="L374" s="6">
        <f t="shared" si="58"/>
        <v>60072.39322160031</v>
      </c>
      <c r="M374" s="9">
        <f t="shared" si="53"/>
        <v>153333.3333333335</v>
      </c>
    </row>
    <row r="375" spans="1:13" ht="15">
      <c r="A375" s="34">
        <v>48092</v>
      </c>
      <c r="B375" s="4">
        <v>31</v>
      </c>
      <c r="C375" s="5" t="s">
        <v>18</v>
      </c>
      <c r="D375" s="6">
        <f t="shared" si="54"/>
        <v>133.09202259466517</v>
      </c>
      <c r="E375" s="6">
        <f t="shared" si="55"/>
        <v>283.57464407200143</v>
      </c>
      <c r="F375" s="6">
        <f t="shared" si="56"/>
        <v>416.66666666666663</v>
      </c>
      <c r="G375" s="7">
        <f t="shared" si="51"/>
        <v>39644.03213432754</v>
      </c>
      <c r="H375" s="6"/>
      <c r="I375" s="6"/>
      <c r="J375" s="6"/>
      <c r="K375" s="6">
        <f t="shared" si="58"/>
        <v>93394.03213432785</v>
      </c>
      <c r="L375" s="6">
        <f t="shared" si="58"/>
        <v>60355.96786567231</v>
      </c>
      <c r="M375" s="9">
        <f t="shared" si="53"/>
        <v>153750.00000000017</v>
      </c>
    </row>
    <row r="376" spans="1:13" ht="15">
      <c r="A376" s="34">
        <v>48122</v>
      </c>
      <c r="B376" s="4">
        <v>31</v>
      </c>
      <c r="C376" s="5" t="s">
        <v>19</v>
      </c>
      <c r="D376" s="6">
        <f t="shared" si="54"/>
        <v>132.1467737810918</v>
      </c>
      <c r="E376" s="6">
        <f t="shared" si="55"/>
        <v>284.5198928855748</v>
      </c>
      <c r="F376" s="6">
        <f t="shared" si="56"/>
        <v>416.66666666666663</v>
      </c>
      <c r="G376" s="7">
        <f t="shared" si="51"/>
        <v>39359.51224144197</v>
      </c>
      <c r="H376" s="6"/>
      <c r="I376" s="6"/>
      <c r="J376" s="6"/>
      <c r="K376" s="6">
        <f t="shared" si="58"/>
        <v>93526.17890810894</v>
      </c>
      <c r="L376" s="6">
        <f t="shared" si="58"/>
        <v>60640.48775855789</v>
      </c>
      <c r="M376" s="9">
        <f t="shared" si="53"/>
        <v>154166.66666666683</v>
      </c>
    </row>
    <row r="377" spans="1:13" ht="15">
      <c r="A377" s="34">
        <v>48153</v>
      </c>
      <c r="B377" s="4">
        <v>31</v>
      </c>
      <c r="C377" s="5" t="s">
        <v>20</v>
      </c>
      <c r="D377" s="6">
        <f t="shared" si="54"/>
        <v>131.19837413813988</v>
      </c>
      <c r="E377" s="6">
        <f t="shared" si="55"/>
        <v>285.4682925285267</v>
      </c>
      <c r="F377" s="6">
        <f t="shared" si="56"/>
        <v>416.66666666666663</v>
      </c>
      <c r="G377" s="7">
        <f t="shared" si="51"/>
        <v>39074.043948913444</v>
      </c>
      <c r="H377" s="6"/>
      <c r="I377" s="6"/>
      <c r="J377" s="6"/>
      <c r="K377" s="6">
        <f aca="true" t="shared" si="59" ref="K377:L392">K376+D377</f>
        <v>93657.37728224708</v>
      </c>
      <c r="L377" s="6">
        <f t="shared" si="59"/>
        <v>60925.95605108641</v>
      </c>
      <c r="M377" s="9">
        <f t="shared" si="53"/>
        <v>154583.3333333335</v>
      </c>
    </row>
    <row r="378" spans="1:13" ht="15">
      <c r="A378" s="34">
        <v>48183</v>
      </c>
      <c r="B378" s="4">
        <v>31</v>
      </c>
      <c r="C378" s="5" t="s">
        <v>21</v>
      </c>
      <c r="D378" s="6">
        <f t="shared" si="54"/>
        <v>130.2468131630448</v>
      </c>
      <c r="E378" s="6">
        <f t="shared" si="55"/>
        <v>286.4198535036218</v>
      </c>
      <c r="F378" s="6">
        <f t="shared" si="56"/>
        <v>416.66666666666663</v>
      </c>
      <c r="G378" s="7">
        <f t="shared" si="51"/>
        <v>38787.624095409825</v>
      </c>
      <c r="H378" s="6"/>
      <c r="I378" s="6"/>
      <c r="J378" s="6"/>
      <c r="K378" s="6">
        <f t="shared" si="59"/>
        <v>93787.62409541012</v>
      </c>
      <c r="L378" s="6">
        <f t="shared" si="59"/>
        <v>61212.37590459003</v>
      </c>
      <c r="M378" s="9">
        <f t="shared" si="53"/>
        <v>155000.00000000015</v>
      </c>
    </row>
    <row r="379" spans="1:13" ht="15">
      <c r="A379" s="34">
        <v>48214</v>
      </c>
      <c r="B379" s="11">
        <v>32</v>
      </c>
      <c r="C379" s="12" t="s">
        <v>10</v>
      </c>
      <c r="D379" s="13">
        <f t="shared" si="54"/>
        <v>129.29208031803276</v>
      </c>
      <c r="E379" s="13">
        <f t="shared" si="55"/>
        <v>287.3745863486339</v>
      </c>
      <c r="F379" s="13">
        <f t="shared" si="56"/>
        <v>416.66666666666663</v>
      </c>
      <c r="G379" s="14">
        <f t="shared" si="51"/>
        <v>38500.24950906119</v>
      </c>
      <c r="H379" s="13"/>
      <c r="I379" s="13"/>
      <c r="J379" s="13"/>
      <c r="K379" s="13">
        <f t="shared" si="59"/>
        <v>93916.91617572815</v>
      </c>
      <c r="L379" s="13">
        <f t="shared" si="59"/>
        <v>61499.75049093866</v>
      </c>
      <c r="M379" s="15">
        <f t="shared" si="53"/>
        <v>155416.6666666668</v>
      </c>
    </row>
    <row r="380" spans="1:13" ht="15">
      <c r="A380" s="34">
        <v>48245</v>
      </c>
      <c r="B380" s="11">
        <v>32</v>
      </c>
      <c r="C380" s="12" t="s">
        <v>11</v>
      </c>
      <c r="D380" s="13">
        <f t="shared" si="54"/>
        <v>128.334165030204</v>
      </c>
      <c r="E380" s="13">
        <f t="shared" si="55"/>
        <v>288.33250163646267</v>
      </c>
      <c r="F380" s="13">
        <f t="shared" si="56"/>
        <v>416.66666666666663</v>
      </c>
      <c r="G380" s="14">
        <f t="shared" si="51"/>
        <v>38211.91700742473</v>
      </c>
      <c r="H380" s="13"/>
      <c r="I380" s="13"/>
      <c r="J380" s="13"/>
      <c r="K380" s="13">
        <f t="shared" si="59"/>
        <v>94045.25034075836</v>
      </c>
      <c r="L380" s="13">
        <f t="shared" si="59"/>
        <v>61788.082992575124</v>
      </c>
      <c r="M380" s="15">
        <f t="shared" si="53"/>
        <v>155833.3333333335</v>
      </c>
    </row>
    <row r="381" spans="1:13" ht="15">
      <c r="A381" s="34">
        <v>48274</v>
      </c>
      <c r="B381" s="11">
        <v>32</v>
      </c>
      <c r="C381" s="12" t="s">
        <v>12</v>
      </c>
      <c r="D381" s="13">
        <f t="shared" si="54"/>
        <v>127.37305669141575</v>
      </c>
      <c r="E381" s="13">
        <f t="shared" si="55"/>
        <v>289.2936099752509</v>
      </c>
      <c r="F381" s="13">
        <f t="shared" si="56"/>
        <v>416.66666666666663</v>
      </c>
      <c r="G381" s="14">
        <f t="shared" si="51"/>
        <v>37922.62339744948</v>
      </c>
      <c r="H381" s="13"/>
      <c r="I381" s="13"/>
      <c r="J381" s="13"/>
      <c r="K381" s="13">
        <f t="shared" si="59"/>
        <v>94172.62339744977</v>
      </c>
      <c r="L381" s="13">
        <f t="shared" si="59"/>
        <v>62077.37660255037</v>
      </c>
      <c r="M381" s="15">
        <f t="shared" si="53"/>
        <v>156250.00000000015</v>
      </c>
    </row>
    <row r="382" spans="1:13" ht="15">
      <c r="A382" s="34">
        <v>48305</v>
      </c>
      <c r="B382" s="11">
        <v>32</v>
      </c>
      <c r="C382" s="12" t="s">
        <v>13</v>
      </c>
      <c r="D382" s="13">
        <f t="shared" si="54"/>
        <v>126.40874465816495</v>
      </c>
      <c r="E382" s="13">
        <f t="shared" si="55"/>
        <v>290.2579220085017</v>
      </c>
      <c r="F382" s="13">
        <f t="shared" si="56"/>
        <v>416.66666666666663</v>
      </c>
      <c r="G382" s="14">
        <f t="shared" si="51"/>
        <v>37632.36547544098</v>
      </c>
      <c r="H382" s="13"/>
      <c r="I382" s="13"/>
      <c r="J382" s="13"/>
      <c r="K382" s="13">
        <f t="shared" si="59"/>
        <v>94299.03214210794</v>
      </c>
      <c r="L382" s="13">
        <f t="shared" si="59"/>
        <v>62367.634524558875</v>
      </c>
      <c r="M382" s="15">
        <f t="shared" si="53"/>
        <v>156666.6666666668</v>
      </c>
    </row>
    <row r="383" spans="1:13" ht="15">
      <c r="A383" s="34">
        <v>48335</v>
      </c>
      <c r="B383" s="11">
        <v>32</v>
      </c>
      <c r="C383" s="12" t="s">
        <v>14</v>
      </c>
      <c r="D383" s="13">
        <f t="shared" si="54"/>
        <v>125.44121825146993</v>
      </c>
      <c r="E383" s="13">
        <f t="shared" si="55"/>
        <v>291.2254484151967</v>
      </c>
      <c r="F383" s="13">
        <f t="shared" si="56"/>
        <v>416.66666666666663</v>
      </c>
      <c r="G383" s="14">
        <f t="shared" si="51"/>
        <v>37341.14002702578</v>
      </c>
      <c r="H383" s="13"/>
      <c r="I383" s="13"/>
      <c r="J383" s="13"/>
      <c r="K383" s="13">
        <f t="shared" si="59"/>
        <v>94424.4733603594</v>
      </c>
      <c r="L383" s="13">
        <f t="shared" si="59"/>
        <v>62658.859972974074</v>
      </c>
      <c r="M383" s="15">
        <f t="shared" si="53"/>
        <v>157083.3333333335</v>
      </c>
    </row>
    <row r="384" spans="1:13" ht="15">
      <c r="A384" s="34">
        <v>48366</v>
      </c>
      <c r="B384" s="11">
        <v>32</v>
      </c>
      <c r="C384" s="12" t="s">
        <v>15</v>
      </c>
      <c r="D384" s="13">
        <f t="shared" si="54"/>
        <v>124.4704667567526</v>
      </c>
      <c r="E384" s="13">
        <f t="shared" si="55"/>
        <v>292.196199909914</v>
      </c>
      <c r="F384" s="13">
        <f t="shared" si="56"/>
        <v>416.66666666666663</v>
      </c>
      <c r="G384" s="14">
        <f t="shared" si="51"/>
        <v>37048.943827115865</v>
      </c>
      <c r="H384" s="13"/>
      <c r="I384" s="13"/>
      <c r="J384" s="13"/>
      <c r="K384" s="13">
        <f t="shared" si="59"/>
        <v>94548.94382711616</v>
      </c>
      <c r="L384" s="13">
        <f t="shared" si="59"/>
        <v>62951.05617288399</v>
      </c>
      <c r="M384" s="15">
        <f t="shared" si="53"/>
        <v>157500.00000000015</v>
      </c>
    </row>
    <row r="385" spans="1:13" ht="15">
      <c r="A385" s="34">
        <v>48396</v>
      </c>
      <c r="B385" s="11">
        <v>32</v>
      </c>
      <c r="C385" s="12" t="s">
        <v>16</v>
      </c>
      <c r="D385" s="13">
        <f t="shared" si="54"/>
        <v>123.49647942371955</v>
      </c>
      <c r="E385" s="13">
        <f t="shared" si="55"/>
        <v>293.17018724294707</v>
      </c>
      <c r="F385" s="13">
        <f t="shared" si="56"/>
        <v>416.66666666666663</v>
      </c>
      <c r="G385" s="14">
        <f t="shared" si="51"/>
        <v>36755.77363987292</v>
      </c>
      <c r="H385" s="13"/>
      <c r="I385" s="13"/>
      <c r="J385" s="13"/>
      <c r="K385" s="13">
        <f t="shared" si="59"/>
        <v>94672.44030653988</v>
      </c>
      <c r="L385" s="13">
        <f t="shared" si="59"/>
        <v>63244.22636012694</v>
      </c>
      <c r="M385" s="15">
        <f t="shared" si="53"/>
        <v>157916.6666666668</v>
      </c>
    </row>
    <row r="386" spans="1:13" ht="15">
      <c r="A386" s="34">
        <v>48427</v>
      </c>
      <c r="B386" s="11">
        <v>32</v>
      </c>
      <c r="C386" s="12" t="s">
        <v>17</v>
      </c>
      <c r="D386" s="13">
        <f t="shared" si="54"/>
        <v>122.51924546624305</v>
      </c>
      <c r="E386" s="13">
        <f t="shared" si="55"/>
        <v>294.1474212004236</v>
      </c>
      <c r="F386" s="13">
        <f t="shared" si="56"/>
        <v>416.66666666666663</v>
      </c>
      <c r="G386" s="14">
        <f t="shared" si="51"/>
        <v>36461.62621867249</v>
      </c>
      <c r="H386" s="13"/>
      <c r="I386" s="13"/>
      <c r="J386" s="13"/>
      <c r="K386" s="13">
        <f t="shared" si="59"/>
        <v>94794.95955200613</v>
      </c>
      <c r="L386" s="13">
        <f t="shared" si="59"/>
        <v>63538.37378132736</v>
      </c>
      <c r="M386" s="15">
        <f t="shared" si="53"/>
        <v>158333.3333333335</v>
      </c>
    </row>
    <row r="387" spans="1:13" ht="15">
      <c r="A387" s="34">
        <v>48458</v>
      </c>
      <c r="B387" s="11">
        <v>32</v>
      </c>
      <c r="C387" s="12" t="s">
        <v>18</v>
      </c>
      <c r="D387" s="13">
        <f t="shared" si="54"/>
        <v>121.53875406224165</v>
      </c>
      <c r="E387" s="13">
        <f t="shared" si="55"/>
        <v>295.127912604425</v>
      </c>
      <c r="F387" s="13">
        <f t="shared" si="56"/>
        <v>416.66666666666663</v>
      </c>
      <c r="G387" s="14">
        <f t="shared" si="51"/>
        <v>36166.49830606807</v>
      </c>
      <c r="H387" s="13"/>
      <c r="I387" s="13"/>
      <c r="J387" s="13"/>
      <c r="K387" s="13">
        <f t="shared" si="59"/>
        <v>94916.49830606837</v>
      </c>
      <c r="L387" s="13">
        <f t="shared" si="59"/>
        <v>63833.50169393179</v>
      </c>
      <c r="M387" s="15">
        <f t="shared" si="53"/>
        <v>158750.00000000017</v>
      </c>
    </row>
    <row r="388" spans="1:13" ht="15">
      <c r="A388" s="34">
        <v>48488</v>
      </c>
      <c r="B388" s="11">
        <v>32</v>
      </c>
      <c r="C388" s="12" t="s">
        <v>19</v>
      </c>
      <c r="D388" s="13">
        <f t="shared" si="54"/>
        <v>120.55499435356023</v>
      </c>
      <c r="E388" s="13">
        <f t="shared" si="55"/>
        <v>296.1116723131064</v>
      </c>
      <c r="F388" s="13">
        <f t="shared" si="56"/>
        <v>416.66666666666663</v>
      </c>
      <c r="G388" s="14">
        <f t="shared" si="51"/>
        <v>35870.38663375496</v>
      </c>
      <c r="H388" s="13"/>
      <c r="I388" s="13"/>
      <c r="J388" s="13"/>
      <c r="K388" s="13">
        <f t="shared" si="59"/>
        <v>95037.05330042193</v>
      </c>
      <c r="L388" s="13">
        <f t="shared" si="59"/>
        <v>64129.61336624489</v>
      </c>
      <c r="M388" s="15">
        <f t="shared" si="53"/>
        <v>159166.66666666683</v>
      </c>
    </row>
    <row r="389" spans="1:13" ht="15">
      <c r="A389" s="34">
        <v>48519</v>
      </c>
      <c r="B389" s="11">
        <v>32</v>
      </c>
      <c r="C389" s="12" t="s">
        <v>20</v>
      </c>
      <c r="D389" s="13">
        <f t="shared" si="54"/>
        <v>119.56795544584988</v>
      </c>
      <c r="E389" s="13">
        <f t="shared" si="55"/>
        <v>297.09871122081677</v>
      </c>
      <c r="F389" s="13">
        <f t="shared" si="56"/>
        <v>416.66666666666663</v>
      </c>
      <c r="G389" s="14">
        <f t="shared" si="51"/>
        <v>35573.287922534146</v>
      </c>
      <c r="H389" s="13"/>
      <c r="I389" s="13"/>
      <c r="J389" s="13"/>
      <c r="K389" s="13">
        <f t="shared" si="59"/>
        <v>95156.62125586778</v>
      </c>
      <c r="L389" s="13">
        <f t="shared" si="59"/>
        <v>64426.71207746571</v>
      </c>
      <c r="M389" s="15">
        <f t="shared" si="53"/>
        <v>159583.3333333335</v>
      </c>
    </row>
    <row r="390" spans="1:13" ht="15">
      <c r="A390" s="34">
        <v>48549</v>
      </c>
      <c r="B390" s="11">
        <v>32</v>
      </c>
      <c r="C390" s="12" t="s">
        <v>21</v>
      </c>
      <c r="D390" s="13">
        <f t="shared" si="54"/>
        <v>118.57762640844714</v>
      </c>
      <c r="E390" s="13">
        <f t="shared" si="55"/>
        <v>298.0890402582195</v>
      </c>
      <c r="F390" s="13">
        <f t="shared" si="56"/>
        <v>416.66666666666663</v>
      </c>
      <c r="G390" s="14">
        <f t="shared" si="51"/>
        <v>35275.19888227592</v>
      </c>
      <c r="H390" s="13"/>
      <c r="I390" s="13"/>
      <c r="J390" s="13"/>
      <c r="K390" s="13">
        <f t="shared" si="59"/>
        <v>95275.19888227622</v>
      </c>
      <c r="L390" s="13">
        <f t="shared" si="59"/>
        <v>64724.80111772393</v>
      </c>
      <c r="M390" s="15">
        <f t="shared" si="53"/>
        <v>160000.00000000015</v>
      </c>
    </row>
    <row r="391" spans="1:13" ht="15">
      <c r="A391" s="34">
        <v>48580</v>
      </c>
      <c r="B391" s="4">
        <v>33</v>
      </c>
      <c r="C391" s="5" t="s">
        <v>10</v>
      </c>
      <c r="D391" s="6">
        <f t="shared" si="54"/>
        <v>117.58399627425308</v>
      </c>
      <c r="E391" s="6">
        <f t="shared" si="55"/>
        <v>299.08267039241355</v>
      </c>
      <c r="F391" s="6">
        <f t="shared" si="56"/>
        <v>416.66666666666663</v>
      </c>
      <c r="G391" s="7">
        <f t="shared" si="51"/>
        <v>34976.11621188351</v>
      </c>
      <c r="H391" s="6"/>
      <c r="I391" s="6"/>
      <c r="J391" s="6"/>
      <c r="K391" s="6">
        <f t="shared" si="59"/>
        <v>95392.78287855047</v>
      </c>
      <c r="L391" s="6">
        <f t="shared" si="59"/>
        <v>65023.88378811634</v>
      </c>
      <c r="M391" s="9">
        <f t="shared" si="53"/>
        <v>160416.6666666668</v>
      </c>
    </row>
    <row r="392" spans="1:13" ht="15">
      <c r="A392" s="34">
        <v>48611</v>
      </c>
      <c r="B392" s="4">
        <v>33</v>
      </c>
      <c r="C392" s="5" t="s">
        <v>11</v>
      </c>
      <c r="D392" s="6">
        <f t="shared" si="54"/>
        <v>116.5870540396117</v>
      </c>
      <c r="E392" s="6">
        <f t="shared" si="55"/>
        <v>300.0796126270549</v>
      </c>
      <c r="F392" s="6">
        <f t="shared" si="56"/>
        <v>416.66666666666663</v>
      </c>
      <c r="G392" s="7">
        <f t="shared" si="51"/>
        <v>34676.036599256455</v>
      </c>
      <c r="H392" s="6"/>
      <c r="I392" s="6"/>
      <c r="J392" s="6"/>
      <c r="K392" s="6">
        <f t="shared" si="59"/>
        <v>95509.36993259008</v>
      </c>
      <c r="L392" s="6">
        <f t="shared" si="59"/>
        <v>65323.9634007434</v>
      </c>
      <c r="M392" s="9">
        <f t="shared" si="53"/>
        <v>160833.3333333335</v>
      </c>
    </row>
    <row r="393" spans="1:13" ht="15">
      <c r="A393" s="34">
        <v>48639</v>
      </c>
      <c r="B393" s="4">
        <v>33</v>
      </c>
      <c r="C393" s="5" t="s">
        <v>12</v>
      </c>
      <c r="D393" s="6">
        <f t="shared" si="54"/>
        <v>115.58678866418819</v>
      </c>
      <c r="E393" s="6">
        <f t="shared" si="55"/>
        <v>301.07987800247844</v>
      </c>
      <c r="F393" s="6">
        <f t="shared" si="56"/>
        <v>416.66666666666663</v>
      </c>
      <c r="G393" s="7">
        <f aca="true" t="shared" si="60" ref="G393:G456">IF(G392-E393&gt;0,G392-E393,0)</f>
        <v>34374.95672125398</v>
      </c>
      <c r="H393" s="6"/>
      <c r="I393" s="6"/>
      <c r="J393" s="6"/>
      <c r="K393" s="6">
        <f aca="true" t="shared" si="61" ref="K393:L400">K392+D393</f>
        <v>95624.95672125428</v>
      </c>
      <c r="L393" s="6">
        <f t="shared" si="61"/>
        <v>65625.04327874588</v>
      </c>
      <c r="M393" s="9">
        <f aca="true" t="shared" si="62" ref="M393:M400">L393+K393</f>
        <v>161250.00000000017</v>
      </c>
    </row>
    <row r="394" spans="1:13" ht="15">
      <c r="A394" s="34">
        <v>48670</v>
      </c>
      <c r="B394" s="4">
        <v>33</v>
      </c>
      <c r="C394" s="5" t="s">
        <v>13</v>
      </c>
      <c r="D394" s="6">
        <f t="shared" si="54"/>
        <v>114.58318907084659</v>
      </c>
      <c r="E394" s="6">
        <f t="shared" si="55"/>
        <v>302.08347759582006</v>
      </c>
      <c r="F394" s="6">
        <f t="shared" si="56"/>
        <v>416.66666666666663</v>
      </c>
      <c r="G394" s="7">
        <f t="shared" si="60"/>
        <v>34072.873243658156</v>
      </c>
      <c r="H394" s="6"/>
      <c r="I394" s="6"/>
      <c r="J394" s="6"/>
      <c r="K394" s="6">
        <f t="shared" si="61"/>
        <v>95739.53991032513</v>
      </c>
      <c r="L394" s="6">
        <f t="shared" si="61"/>
        <v>65927.1267563417</v>
      </c>
      <c r="M394" s="9">
        <f t="shared" si="62"/>
        <v>161666.66666666683</v>
      </c>
    </row>
    <row r="395" spans="1:13" ht="15">
      <c r="A395" s="34">
        <v>48700</v>
      </c>
      <c r="B395" s="4">
        <v>33</v>
      </c>
      <c r="C395" s="5" t="s">
        <v>14</v>
      </c>
      <c r="D395" s="6">
        <f t="shared" si="54"/>
        <v>113.57624414552718</v>
      </c>
      <c r="E395" s="6">
        <f t="shared" si="55"/>
        <v>303.09042252113943</v>
      </c>
      <c r="F395" s="6">
        <f t="shared" si="56"/>
        <v>416.66666666666663</v>
      </c>
      <c r="G395" s="7">
        <f t="shared" si="60"/>
        <v>33769.782821137014</v>
      </c>
      <c r="H395" s="6"/>
      <c r="I395" s="6"/>
      <c r="J395" s="6"/>
      <c r="K395" s="6">
        <f t="shared" si="61"/>
        <v>95853.11615447066</v>
      </c>
      <c r="L395" s="6">
        <f t="shared" si="61"/>
        <v>66230.21717886285</v>
      </c>
      <c r="M395" s="9">
        <f t="shared" si="62"/>
        <v>162083.3333333335</v>
      </c>
    </row>
    <row r="396" spans="1:13" ht="15">
      <c r="A396" s="34">
        <v>48731</v>
      </c>
      <c r="B396" s="4">
        <v>33</v>
      </c>
      <c r="C396" s="5" t="s">
        <v>15</v>
      </c>
      <c r="D396" s="6">
        <f t="shared" si="54"/>
        <v>112.5659427371234</v>
      </c>
      <c r="E396" s="6">
        <f t="shared" si="55"/>
        <v>304.1007239295432</v>
      </c>
      <c r="F396" s="6">
        <f t="shared" si="56"/>
        <v>416.66666666666663</v>
      </c>
      <c r="G396" s="7">
        <f t="shared" si="60"/>
        <v>33465.68209720747</v>
      </c>
      <c r="H396" s="6"/>
      <c r="I396" s="6"/>
      <c r="J396" s="6"/>
      <c r="K396" s="6">
        <f t="shared" si="61"/>
        <v>95965.68209720778</v>
      </c>
      <c r="L396" s="6">
        <f t="shared" si="61"/>
        <v>66534.31790279239</v>
      </c>
      <c r="M396" s="9">
        <f t="shared" si="62"/>
        <v>162500.00000000017</v>
      </c>
    </row>
    <row r="397" spans="1:13" ht="15">
      <c r="A397" s="34">
        <v>48761</v>
      </c>
      <c r="B397" s="4">
        <v>33</v>
      </c>
      <c r="C397" s="5" t="s">
        <v>16</v>
      </c>
      <c r="D397" s="6">
        <f t="shared" si="54"/>
        <v>111.55227365735823</v>
      </c>
      <c r="E397" s="6">
        <f t="shared" si="55"/>
        <v>305.1143930093084</v>
      </c>
      <c r="F397" s="6">
        <f t="shared" si="56"/>
        <v>416.66666666666663</v>
      </c>
      <c r="G397" s="7">
        <f t="shared" si="60"/>
        <v>33160.56770419816</v>
      </c>
      <c r="H397" s="6"/>
      <c r="I397" s="6"/>
      <c r="J397" s="6"/>
      <c r="K397" s="6">
        <f t="shared" si="61"/>
        <v>96077.23437086515</v>
      </c>
      <c r="L397" s="6">
        <f t="shared" si="61"/>
        <v>66839.4322958017</v>
      </c>
      <c r="M397" s="9">
        <f t="shared" si="62"/>
        <v>162916.66666666686</v>
      </c>
    </row>
    <row r="398" spans="1:13" ht="15">
      <c r="A398" s="34">
        <v>48792</v>
      </c>
      <c r="B398" s="4">
        <v>33</v>
      </c>
      <c r="C398" s="5" t="s">
        <v>17</v>
      </c>
      <c r="D398" s="6">
        <f t="shared" si="54"/>
        <v>110.53522568066053</v>
      </c>
      <c r="E398" s="6">
        <f t="shared" si="55"/>
        <v>306.1314409860061</v>
      </c>
      <c r="F398" s="6">
        <f t="shared" si="56"/>
        <v>416.66666666666663</v>
      </c>
      <c r="G398" s="7">
        <f t="shared" si="60"/>
        <v>32854.436263212156</v>
      </c>
      <c r="H398" s="6"/>
      <c r="I398" s="6"/>
      <c r="J398" s="6"/>
      <c r="K398" s="6">
        <f t="shared" si="61"/>
        <v>96187.76959654581</v>
      </c>
      <c r="L398" s="6">
        <f t="shared" si="61"/>
        <v>67145.5637367877</v>
      </c>
      <c r="M398" s="9">
        <f t="shared" si="62"/>
        <v>163333.33333333352</v>
      </c>
    </row>
    <row r="399" spans="1:13" ht="15">
      <c r="A399" s="34">
        <v>48823</v>
      </c>
      <c r="B399" s="4">
        <v>33</v>
      </c>
      <c r="C399" s="5" t="s">
        <v>18</v>
      </c>
      <c r="D399" s="6">
        <f t="shared" si="54"/>
        <v>109.51478754404052</v>
      </c>
      <c r="E399" s="6">
        <f t="shared" si="55"/>
        <v>307.1518791226261</v>
      </c>
      <c r="F399" s="6">
        <f t="shared" si="56"/>
        <v>416.66666666666663</v>
      </c>
      <c r="G399" s="7">
        <f t="shared" si="60"/>
        <v>32547.28438408953</v>
      </c>
      <c r="H399" s="6"/>
      <c r="I399" s="6"/>
      <c r="J399" s="6"/>
      <c r="K399" s="6">
        <f t="shared" si="61"/>
        <v>96297.28438408986</v>
      </c>
      <c r="L399" s="6">
        <f t="shared" si="61"/>
        <v>67452.71561591033</v>
      </c>
      <c r="M399" s="9">
        <f t="shared" si="62"/>
        <v>163750.00000000017</v>
      </c>
    </row>
    <row r="400" spans="1:13" ht="15">
      <c r="A400" s="34">
        <v>48853</v>
      </c>
      <c r="B400" s="4">
        <v>33</v>
      </c>
      <c r="C400" s="5" t="s">
        <v>19</v>
      </c>
      <c r="D400" s="6">
        <f t="shared" si="54"/>
        <v>108.4909479469651</v>
      </c>
      <c r="E400" s="6">
        <f t="shared" si="55"/>
        <v>308.17571871970154</v>
      </c>
      <c r="F400" s="6">
        <f t="shared" si="56"/>
        <v>416.66666666666663</v>
      </c>
      <c r="G400" s="7">
        <f t="shared" si="60"/>
        <v>32239.10866536983</v>
      </c>
      <c r="H400" s="6"/>
      <c r="I400" s="6"/>
      <c r="J400" s="6"/>
      <c r="K400" s="6">
        <f t="shared" si="61"/>
        <v>96405.77533203682</v>
      </c>
      <c r="L400" s="6">
        <f t="shared" si="61"/>
        <v>67760.89133463004</v>
      </c>
      <c r="M400" s="9">
        <f t="shared" si="62"/>
        <v>164166.66666666686</v>
      </c>
    </row>
    <row r="401" spans="1:13" ht="15">
      <c r="A401" s="34">
        <v>48884</v>
      </c>
      <c r="B401" s="4">
        <v>33</v>
      </c>
      <c r="C401" s="5" t="s">
        <v>20</v>
      </c>
      <c r="D401" s="6">
        <f t="shared" si="54"/>
        <v>107.46369555123276</v>
      </c>
      <c r="E401" s="6">
        <f t="shared" si="55"/>
        <v>309.20297111543385</v>
      </c>
      <c r="F401" s="6">
        <f t="shared" si="56"/>
        <v>416.66666666666663</v>
      </c>
      <c r="G401" s="7">
        <f t="shared" si="60"/>
        <v>31929.905694254394</v>
      </c>
      <c r="H401" s="6"/>
      <c r="I401" s="6"/>
      <c r="J401" s="6"/>
      <c r="K401" s="6">
        <f aca="true" t="shared" si="63" ref="K401:K411">K400+D401</f>
        <v>96513.23902758806</v>
      </c>
      <c r="L401" s="6">
        <f aca="true" t="shared" si="64" ref="L401:L411">L400+E401</f>
        <v>68070.09430574547</v>
      </c>
      <c r="M401" s="9">
        <f aca="true" t="shared" si="65" ref="M401:M411">L401+K401</f>
        <v>164583.33333333355</v>
      </c>
    </row>
    <row r="402" spans="1:13" ht="15">
      <c r="A402" s="34">
        <v>48914</v>
      </c>
      <c r="B402" s="4">
        <v>33</v>
      </c>
      <c r="C402" s="5" t="s">
        <v>21</v>
      </c>
      <c r="D402" s="6">
        <f aca="true" t="shared" si="66" ref="D402:D465">IF(G401-F401&lt;0,0,G401*$D$5/100/12)</f>
        <v>106.43301898084798</v>
      </c>
      <c r="E402" s="6">
        <f aca="true" t="shared" si="67" ref="E402:E465">IF(G401-F401&lt;0,G401,F401-D402)</f>
        <v>310.23364768581865</v>
      </c>
      <c r="F402" s="6">
        <f aca="true" t="shared" si="68" ref="F402:F465">E402+D402</f>
        <v>416.66666666666663</v>
      </c>
      <c r="G402" s="7">
        <f t="shared" si="60"/>
        <v>31619.672046568576</v>
      </c>
      <c r="H402" s="6"/>
      <c r="I402" s="6"/>
      <c r="J402" s="6"/>
      <c r="K402" s="6">
        <f t="shared" si="63"/>
        <v>96619.67204656891</v>
      </c>
      <c r="L402" s="6">
        <f t="shared" si="64"/>
        <v>68380.32795343129</v>
      </c>
      <c r="M402" s="9">
        <f t="shared" si="65"/>
        <v>165000.0000000002</v>
      </c>
    </row>
    <row r="403" spans="1:13" ht="15">
      <c r="A403" s="34">
        <v>48945</v>
      </c>
      <c r="B403" s="11">
        <v>34</v>
      </c>
      <c r="C403" s="12" t="s">
        <v>10</v>
      </c>
      <c r="D403" s="13">
        <f t="shared" si="66"/>
        <v>105.39890682189525</v>
      </c>
      <c r="E403" s="13">
        <f t="shared" si="67"/>
        <v>311.2677598447714</v>
      </c>
      <c r="F403" s="13">
        <f t="shared" si="68"/>
        <v>416.66666666666663</v>
      </c>
      <c r="G403" s="14">
        <f t="shared" si="60"/>
        <v>31308.404286723806</v>
      </c>
      <c r="H403" s="13"/>
      <c r="I403" s="13"/>
      <c r="J403" s="13"/>
      <c r="K403" s="13">
        <f t="shared" si="63"/>
        <v>96725.07095339081</v>
      </c>
      <c r="L403" s="13">
        <f t="shared" si="64"/>
        <v>68691.59571327607</v>
      </c>
      <c r="M403" s="15">
        <f t="shared" si="65"/>
        <v>165416.66666666686</v>
      </c>
    </row>
    <row r="404" spans="1:13" ht="15">
      <c r="A404" s="34">
        <v>48976</v>
      </c>
      <c r="B404" s="11">
        <v>34</v>
      </c>
      <c r="C404" s="12" t="s">
        <v>11</v>
      </c>
      <c r="D404" s="13">
        <f t="shared" si="66"/>
        <v>104.36134762241268</v>
      </c>
      <c r="E404" s="13">
        <f t="shared" si="67"/>
        <v>312.30531904425396</v>
      </c>
      <c r="F404" s="13">
        <f t="shared" si="68"/>
        <v>416.66666666666663</v>
      </c>
      <c r="G404" s="14">
        <f t="shared" si="60"/>
        <v>30996.09896767955</v>
      </c>
      <c r="H404" s="13"/>
      <c r="I404" s="13"/>
      <c r="J404" s="13"/>
      <c r="K404" s="13">
        <f t="shared" si="63"/>
        <v>96829.43230101322</v>
      </c>
      <c r="L404" s="13">
        <f t="shared" si="64"/>
        <v>69003.90103232033</v>
      </c>
      <c r="M404" s="15">
        <f t="shared" si="65"/>
        <v>165833.33333333355</v>
      </c>
    </row>
    <row r="405" spans="1:13" ht="15">
      <c r="A405" s="34">
        <v>49004</v>
      </c>
      <c r="B405" s="11">
        <v>34</v>
      </c>
      <c r="C405" s="12" t="s">
        <v>12</v>
      </c>
      <c r="D405" s="13">
        <f t="shared" si="66"/>
        <v>103.32032989226518</v>
      </c>
      <c r="E405" s="13">
        <f t="shared" si="67"/>
        <v>313.34633677440144</v>
      </c>
      <c r="F405" s="13">
        <f t="shared" si="68"/>
        <v>416.66666666666663</v>
      </c>
      <c r="G405" s="14">
        <f t="shared" si="60"/>
        <v>30682.75263090515</v>
      </c>
      <c r="H405" s="13"/>
      <c r="I405" s="13"/>
      <c r="J405" s="13"/>
      <c r="K405" s="13">
        <f t="shared" si="63"/>
        <v>96932.75263090548</v>
      </c>
      <c r="L405" s="13">
        <f t="shared" si="64"/>
        <v>69317.24736909472</v>
      </c>
      <c r="M405" s="15">
        <f t="shared" si="65"/>
        <v>166250.0000000002</v>
      </c>
    </row>
    <row r="406" spans="1:13" ht="15">
      <c r="A406" s="34">
        <v>49035</v>
      </c>
      <c r="B406" s="11">
        <v>34</v>
      </c>
      <c r="C406" s="12" t="s">
        <v>13</v>
      </c>
      <c r="D406" s="13">
        <f t="shared" si="66"/>
        <v>102.27584210301717</v>
      </c>
      <c r="E406" s="13">
        <f t="shared" si="67"/>
        <v>314.39082456364946</v>
      </c>
      <c r="F406" s="13">
        <f t="shared" si="68"/>
        <v>416.66666666666663</v>
      </c>
      <c r="G406" s="14">
        <f t="shared" si="60"/>
        <v>30368.3618063415</v>
      </c>
      <c r="H406" s="13"/>
      <c r="I406" s="13"/>
      <c r="J406" s="13"/>
      <c r="K406" s="13">
        <f t="shared" si="63"/>
        <v>97035.0284730085</v>
      </c>
      <c r="L406" s="13">
        <f t="shared" si="64"/>
        <v>69631.63819365838</v>
      </c>
      <c r="M406" s="15">
        <f t="shared" si="65"/>
        <v>166666.66666666686</v>
      </c>
    </row>
    <row r="407" spans="1:13" ht="15">
      <c r="A407" s="34">
        <v>49065</v>
      </c>
      <c r="B407" s="11">
        <v>34</v>
      </c>
      <c r="C407" s="12" t="s">
        <v>14</v>
      </c>
      <c r="D407" s="13">
        <f t="shared" si="66"/>
        <v>101.227872687805</v>
      </c>
      <c r="E407" s="13">
        <f t="shared" si="67"/>
        <v>315.4387939788616</v>
      </c>
      <c r="F407" s="13">
        <f t="shared" si="68"/>
        <v>416.66666666666663</v>
      </c>
      <c r="G407" s="14">
        <f t="shared" si="60"/>
        <v>30052.92301236264</v>
      </c>
      <c r="H407" s="13"/>
      <c r="I407" s="13"/>
      <c r="J407" s="13"/>
      <c r="K407" s="13">
        <f t="shared" si="63"/>
        <v>97136.2563456963</v>
      </c>
      <c r="L407" s="13">
        <f t="shared" si="64"/>
        <v>69947.07698763724</v>
      </c>
      <c r="M407" s="15">
        <f t="shared" si="65"/>
        <v>167083.33333333355</v>
      </c>
    </row>
    <row r="408" spans="1:13" ht="15">
      <c r="A408" s="34">
        <v>49096</v>
      </c>
      <c r="B408" s="11">
        <v>34</v>
      </c>
      <c r="C408" s="12" t="s">
        <v>15</v>
      </c>
      <c r="D408" s="13">
        <f t="shared" si="66"/>
        <v>100.1764100412088</v>
      </c>
      <c r="E408" s="13">
        <f t="shared" si="67"/>
        <v>316.49025662545785</v>
      </c>
      <c r="F408" s="13">
        <f t="shared" si="68"/>
        <v>416.66666666666663</v>
      </c>
      <c r="G408" s="14">
        <f t="shared" si="60"/>
        <v>29736.432755737183</v>
      </c>
      <c r="H408" s="13"/>
      <c r="I408" s="13"/>
      <c r="J408" s="13"/>
      <c r="K408" s="13">
        <f t="shared" si="63"/>
        <v>97236.4327557375</v>
      </c>
      <c r="L408" s="13">
        <f t="shared" si="64"/>
        <v>70263.5672442627</v>
      </c>
      <c r="M408" s="15">
        <f t="shared" si="65"/>
        <v>167500.0000000002</v>
      </c>
    </row>
    <row r="409" spans="1:13" ht="15">
      <c r="A409" s="34">
        <v>49126</v>
      </c>
      <c r="B409" s="11">
        <v>34</v>
      </c>
      <c r="C409" s="12" t="s">
        <v>16</v>
      </c>
      <c r="D409" s="13">
        <f t="shared" si="66"/>
        <v>99.12144251912395</v>
      </c>
      <c r="E409" s="13">
        <f t="shared" si="67"/>
        <v>317.5452241475427</v>
      </c>
      <c r="F409" s="13">
        <f t="shared" si="68"/>
        <v>416.66666666666663</v>
      </c>
      <c r="G409" s="14">
        <f t="shared" si="60"/>
        <v>29418.88753158964</v>
      </c>
      <c r="H409" s="13"/>
      <c r="I409" s="13"/>
      <c r="J409" s="13"/>
      <c r="K409" s="13">
        <f t="shared" si="63"/>
        <v>97335.55419825664</v>
      </c>
      <c r="L409" s="13">
        <f t="shared" si="64"/>
        <v>70581.11246841024</v>
      </c>
      <c r="M409" s="15">
        <f t="shared" si="65"/>
        <v>167916.66666666686</v>
      </c>
    </row>
    <row r="410" spans="1:13" ht="15">
      <c r="A410" s="34">
        <v>49157</v>
      </c>
      <c r="B410" s="11">
        <v>34</v>
      </c>
      <c r="C410" s="12" t="s">
        <v>17</v>
      </c>
      <c r="D410" s="13">
        <f t="shared" si="66"/>
        <v>98.06295843863212</v>
      </c>
      <c r="E410" s="13">
        <f t="shared" si="67"/>
        <v>318.6037082280345</v>
      </c>
      <c r="F410" s="13">
        <f t="shared" si="68"/>
        <v>416.66666666666663</v>
      </c>
      <c r="G410" s="14">
        <f t="shared" si="60"/>
        <v>29100.283823361606</v>
      </c>
      <c r="H410" s="13"/>
      <c r="I410" s="13"/>
      <c r="J410" s="13"/>
      <c r="K410" s="13">
        <f t="shared" si="63"/>
        <v>97433.61715669527</v>
      </c>
      <c r="L410" s="13">
        <f t="shared" si="64"/>
        <v>70899.71617663828</v>
      </c>
      <c r="M410" s="15">
        <f t="shared" si="65"/>
        <v>168333.33333333355</v>
      </c>
    </row>
    <row r="411" spans="1:13" ht="15">
      <c r="A411" s="34">
        <v>49188</v>
      </c>
      <c r="B411" s="11">
        <v>34</v>
      </c>
      <c r="C411" s="12" t="s">
        <v>18</v>
      </c>
      <c r="D411" s="13">
        <f t="shared" si="66"/>
        <v>97.00094607787202</v>
      </c>
      <c r="E411" s="13">
        <f t="shared" si="67"/>
        <v>319.6657205887946</v>
      </c>
      <c r="F411" s="13">
        <f t="shared" si="68"/>
        <v>416.66666666666663</v>
      </c>
      <c r="G411" s="14">
        <f t="shared" si="60"/>
        <v>28780.618102772813</v>
      </c>
      <c r="H411" s="13"/>
      <c r="I411" s="13"/>
      <c r="J411" s="13"/>
      <c r="K411" s="13">
        <f t="shared" si="63"/>
        <v>97530.61810277314</v>
      </c>
      <c r="L411" s="13">
        <f t="shared" si="64"/>
        <v>71219.38189722707</v>
      </c>
      <c r="M411" s="15">
        <f t="shared" si="65"/>
        <v>168750.0000000002</v>
      </c>
    </row>
    <row r="412" spans="1:13" ht="15">
      <c r="A412" s="34">
        <v>49218</v>
      </c>
      <c r="B412" s="11">
        <v>34</v>
      </c>
      <c r="C412" s="12" t="s">
        <v>19</v>
      </c>
      <c r="D412" s="13">
        <f t="shared" si="66"/>
        <v>95.93539367590938</v>
      </c>
      <c r="E412" s="13">
        <f t="shared" si="67"/>
        <v>320.73127299075725</v>
      </c>
      <c r="F412" s="13">
        <f t="shared" si="68"/>
        <v>416.66666666666663</v>
      </c>
      <c r="G412" s="14">
        <f t="shared" si="60"/>
        <v>28459.886829782055</v>
      </c>
      <c r="H412" s="13"/>
      <c r="I412" s="13"/>
      <c r="J412" s="13"/>
      <c r="K412" s="13">
        <f aca="true" t="shared" si="69" ref="K412:K432">K411+D412</f>
        <v>97626.55349644905</v>
      </c>
      <c r="L412" s="13">
        <f aca="true" t="shared" si="70" ref="L412:L432">L411+E412</f>
        <v>71540.11317021782</v>
      </c>
      <c r="M412" s="15">
        <f aca="true" t="shared" si="71" ref="M412:M432">L412+K412</f>
        <v>169166.66666666686</v>
      </c>
    </row>
    <row r="413" spans="1:13" ht="15">
      <c r="A413" s="34">
        <v>49249</v>
      </c>
      <c r="B413" s="11">
        <v>34</v>
      </c>
      <c r="C413" s="12" t="s">
        <v>20</v>
      </c>
      <c r="D413" s="13">
        <f t="shared" si="66"/>
        <v>94.86628943260685</v>
      </c>
      <c r="E413" s="13">
        <f t="shared" si="67"/>
        <v>321.8003772340598</v>
      </c>
      <c r="F413" s="13">
        <f t="shared" si="68"/>
        <v>416.66666666666663</v>
      </c>
      <c r="G413" s="14">
        <f t="shared" si="60"/>
        <v>28138.086452547996</v>
      </c>
      <c r="H413" s="13"/>
      <c r="I413" s="13"/>
      <c r="J413" s="13"/>
      <c r="K413" s="13">
        <f t="shared" si="69"/>
        <v>97721.41978588166</v>
      </c>
      <c r="L413" s="13">
        <f t="shared" si="70"/>
        <v>71861.91354745188</v>
      </c>
      <c r="M413" s="15">
        <f t="shared" si="71"/>
        <v>169583.33333333355</v>
      </c>
    </row>
    <row r="414" spans="1:13" ht="15">
      <c r="A414" s="34">
        <v>49279</v>
      </c>
      <c r="B414" s="11">
        <v>34</v>
      </c>
      <c r="C414" s="12" t="s">
        <v>21</v>
      </c>
      <c r="D414" s="13">
        <f t="shared" si="66"/>
        <v>93.79362150849333</v>
      </c>
      <c r="E414" s="13">
        <f t="shared" si="67"/>
        <v>322.8730451581733</v>
      </c>
      <c r="F414" s="13">
        <f t="shared" si="68"/>
        <v>416.66666666666663</v>
      </c>
      <c r="G414" s="14">
        <f t="shared" si="60"/>
        <v>27815.213407389823</v>
      </c>
      <c r="H414" s="13"/>
      <c r="I414" s="13"/>
      <c r="J414" s="13"/>
      <c r="K414" s="13">
        <f t="shared" si="69"/>
        <v>97815.21340739015</v>
      </c>
      <c r="L414" s="13">
        <f t="shared" si="70"/>
        <v>72184.78659261006</v>
      </c>
      <c r="M414" s="15">
        <f t="shared" si="71"/>
        <v>170000.00000000023</v>
      </c>
    </row>
    <row r="415" spans="1:13" ht="15">
      <c r="A415" s="34">
        <v>49310</v>
      </c>
      <c r="B415" s="4">
        <v>35</v>
      </c>
      <c r="C415" s="5" t="s">
        <v>10</v>
      </c>
      <c r="D415" s="6">
        <f t="shared" si="66"/>
        <v>92.71737802463275</v>
      </c>
      <c r="E415" s="6">
        <f t="shared" si="67"/>
        <v>323.9492886420339</v>
      </c>
      <c r="F415" s="6">
        <f t="shared" si="68"/>
        <v>416.66666666666663</v>
      </c>
      <c r="G415" s="7">
        <f t="shared" si="60"/>
        <v>27491.26411874779</v>
      </c>
      <c r="H415" s="6"/>
      <c r="I415" s="6"/>
      <c r="J415" s="6"/>
      <c r="K415" s="6">
        <f t="shared" si="69"/>
        <v>97907.93078541479</v>
      </c>
      <c r="L415" s="6">
        <f t="shared" si="70"/>
        <v>72508.7358812521</v>
      </c>
      <c r="M415" s="9">
        <f t="shared" si="71"/>
        <v>170416.6666666669</v>
      </c>
    </row>
    <row r="416" spans="1:13" ht="15">
      <c r="A416" s="34">
        <v>49341</v>
      </c>
      <c r="B416" s="4">
        <v>35</v>
      </c>
      <c r="C416" s="5" t="s">
        <v>11</v>
      </c>
      <c r="D416" s="6">
        <f t="shared" si="66"/>
        <v>91.63754706249263</v>
      </c>
      <c r="E416" s="6">
        <f t="shared" si="67"/>
        <v>325.029119604174</v>
      </c>
      <c r="F416" s="6">
        <f t="shared" si="68"/>
        <v>416.66666666666663</v>
      </c>
      <c r="G416" s="7">
        <f t="shared" si="60"/>
        <v>27166.234999143617</v>
      </c>
      <c r="H416" s="6"/>
      <c r="I416" s="6"/>
      <c r="J416" s="6"/>
      <c r="K416" s="6">
        <f t="shared" si="69"/>
        <v>97999.56833247728</v>
      </c>
      <c r="L416" s="6">
        <f t="shared" si="70"/>
        <v>72833.76500085628</v>
      </c>
      <c r="M416" s="9">
        <f t="shared" si="71"/>
        <v>170833.33333333355</v>
      </c>
    </row>
    <row r="417" spans="1:13" ht="15">
      <c r="A417" s="34">
        <v>49369</v>
      </c>
      <c r="B417" s="4">
        <v>35</v>
      </c>
      <c r="C417" s="5" t="s">
        <v>12</v>
      </c>
      <c r="D417" s="6">
        <f t="shared" si="66"/>
        <v>90.55411666381205</v>
      </c>
      <c r="E417" s="6">
        <f t="shared" si="67"/>
        <v>326.11255000285456</v>
      </c>
      <c r="F417" s="6">
        <f t="shared" si="68"/>
        <v>416.66666666666663</v>
      </c>
      <c r="G417" s="7">
        <f t="shared" si="60"/>
        <v>26840.122449140763</v>
      </c>
      <c r="H417" s="6"/>
      <c r="I417" s="6"/>
      <c r="J417" s="6"/>
      <c r="K417" s="6">
        <f t="shared" si="69"/>
        <v>98090.1224491411</v>
      </c>
      <c r="L417" s="6">
        <f t="shared" si="70"/>
        <v>73159.87755085914</v>
      </c>
      <c r="M417" s="9">
        <f t="shared" si="71"/>
        <v>171250.00000000023</v>
      </c>
    </row>
    <row r="418" spans="1:13" ht="15">
      <c r="A418" s="34">
        <v>49400</v>
      </c>
      <c r="B418" s="4">
        <v>35</v>
      </c>
      <c r="C418" s="5" t="s">
        <v>13</v>
      </c>
      <c r="D418" s="6">
        <f t="shared" si="66"/>
        <v>89.4670748304692</v>
      </c>
      <c r="E418" s="6">
        <f t="shared" si="67"/>
        <v>327.19959183619744</v>
      </c>
      <c r="F418" s="6">
        <f t="shared" si="68"/>
        <v>416.66666666666663</v>
      </c>
      <c r="G418" s="7">
        <f t="shared" si="60"/>
        <v>26512.922857304566</v>
      </c>
      <c r="H418" s="6"/>
      <c r="I418" s="6"/>
      <c r="J418" s="6"/>
      <c r="K418" s="6">
        <f t="shared" si="69"/>
        <v>98179.58952397156</v>
      </c>
      <c r="L418" s="6">
        <f t="shared" si="70"/>
        <v>73487.07714269533</v>
      </c>
      <c r="M418" s="9">
        <f t="shared" si="71"/>
        <v>171666.6666666669</v>
      </c>
    </row>
    <row r="419" spans="1:13" ht="15">
      <c r="A419" s="34">
        <v>49430</v>
      </c>
      <c r="B419" s="4">
        <v>35</v>
      </c>
      <c r="C419" s="5" t="s">
        <v>14</v>
      </c>
      <c r="D419" s="6">
        <f t="shared" si="66"/>
        <v>88.37640952434856</v>
      </c>
      <c r="E419" s="6">
        <f t="shared" si="67"/>
        <v>328.29025714231807</v>
      </c>
      <c r="F419" s="6">
        <f t="shared" si="68"/>
        <v>416.66666666666663</v>
      </c>
      <c r="G419" s="7">
        <f t="shared" si="60"/>
        <v>26184.632600162247</v>
      </c>
      <c r="H419" s="6"/>
      <c r="I419" s="6"/>
      <c r="J419" s="6"/>
      <c r="K419" s="6">
        <f t="shared" si="69"/>
        <v>98267.96593349591</v>
      </c>
      <c r="L419" s="6">
        <f t="shared" si="70"/>
        <v>73815.36739983765</v>
      </c>
      <c r="M419" s="9">
        <f t="shared" si="71"/>
        <v>172083.33333333355</v>
      </c>
    </row>
    <row r="420" spans="1:13" ht="15">
      <c r="A420" s="34">
        <v>49461</v>
      </c>
      <c r="B420" s="4">
        <v>35</v>
      </c>
      <c r="C420" s="5" t="s">
        <v>15</v>
      </c>
      <c r="D420" s="6">
        <f t="shared" si="66"/>
        <v>87.28210866720748</v>
      </c>
      <c r="E420" s="6">
        <f t="shared" si="67"/>
        <v>329.38455799945916</v>
      </c>
      <c r="F420" s="6">
        <f t="shared" si="68"/>
        <v>416.66666666666663</v>
      </c>
      <c r="G420" s="7">
        <f t="shared" si="60"/>
        <v>25855.248042162788</v>
      </c>
      <c r="H420" s="6"/>
      <c r="I420" s="6"/>
      <c r="J420" s="6"/>
      <c r="K420" s="6">
        <f t="shared" si="69"/>
        <v>98355.24804216312</v>
      </c>
      <c r="L420" s="6">
        <f t="shared" si="70"/>
        <v>74144.7519578371</v>
      </c>
      <c r="M420" s="9">
        <f t="shared" si="71"/>
        <v>172500.00000000023</v>
      </c>
    </row>
    <row r="421" spans="1:13" ht="15">
      <c r="A421" s="34">
        <v>49491</v>
      </c>
      <c r="B421" s="4">
        <v>35</v>
      </c>
      <c r="C421" s="5" t="s">
        <v>16</v>
      </c>
      <c r="D421" s="6">
        <f t="shared" si="66"/>
        <v>86.18416014054263</v>
      </c>
      <c r="E421" s="6">
        <f t="shared" si="67"/>
        <v>330.482506526124</v>
      </c>
      <c r="F421" s="6">
        <f t="shared" si="68"/>
        <v>416.66666666666663</v>
      </c>
      <c r="G421" s="7">
        <f t="shared" si="60"/>
        <v>25524.765535636663</v>
      </c>
      <c r="H421" s="6"/>
      <c r="I421" s="6"/>
      <c r="J421" s="6"/>
      <c r="K421" s="6">
        <f t="shared" si="69"/>
        <v>98441.43220230367</v>
      </c>
      <c r="L421" s="6">
        <f t="shared" si="70"/>
        <v>74475.23446436322</v>
      </c>
      <c r="M421" s="9">
        <f t="shared" si="71"/>
        <v>172916.6666666669</v>
      </c>
    </row>
    <row r="422" spans="1:13" ht="15">
      <c r="A422" s="34">
        <v>49522</v>
      </c>
      <c r="B422" s="4">
        <v>35</v>
      </c>
      <c r="C422" s="5" t="s">
        <v>17</v>
      </c>
      <c r="D422" s="6">
        <f t="shared" si="66"/>
        <v>85.08255178545555</v>
      </c>
      <c r="E422" s="6">
        <f t="shared" si="67"/>
        <v>331.58411488121106</v>
      </c>
      <c r="F422" s="6">
        <f t="shared" si="68"/>
        <v>416.66666666666663</v>
      </c>
      <c r="G422" s="7">
        <f t="shared" si="60"/>
        <v>25193.181420755453</v>
      </c>
      <c r="H422" s="6"/>
      <c r="I422" s="6"/>
      <c r="J422" s="6"/>
      <c r="K422" s="6">
        <f t="shared" si="69"/>
        <v>98526.51475408912</v>
      </c>
      <c r="L422" s="6">
        <f t="shared" si="70"/>
        <v>74806.81857924444</v>
      </c>
      <c r="M422" s="9">
        <f t="shared" si="71"/>
        <v>173333.33333333355</v>
      </c>
    </row>
    <row r="423" spans="1:13" ht="15">
      <c r="A423" s="34">
        <v>49553</v>
      </c>
      <c r="B423" s="4">
        <v>35</v>
      </c>
      <c r="C423" s="5" t="s">
        <v>18</v>
      </c>
      <c r="D423" s="6">
        <f t="shared" si="66"/>
        <v>83.97727140251818</v>
      </c>
      <c r="E423" s="6">
        <f t="shared" si="67"/>
        <v>332.68939526414846</v>
      </c>
      <c r="F423" s="6">
        <f t="shared" si="68"/>
        <v>416.66666666666663</v>
      </c>
      <c r="G423" s="7">
        <f t="shared" si="60"/>
        <v>24860.492025491305</v>
      </c>
      <c r="H423" s="6"/>
      <c r="I423" s="6"/>
      <c r="J423" s="6"/>
      <c r="K423" s="6">
        <f t="shared" si="69"/>
        <v>98610.49202549164</v>
      </c>
      <c r="L423" s="6">
        <f t="shared" si="70"/>
        <v>75139.5079745086</v>
      </c>
      <c r="M423" s="9">
        <f t="shared" si="71"/>
        <v>173750.00000000023</v>
      </c>
    </row>
    <row r="424" spans="1:13" ht="15">
      <c r="A424" s="34">
        <v>49583</v>
      </c>
      <c r="B424" s="4">
        <v>35</v>
      </c>
      <c r="C424" s="5" t="s">
        <v>19</v>
      </c>
      <c r="D424" s="6">
        <f t="shared" si="66"/>
        <v>82.86830675163769</v>
      </c>
      <c r="E424" s="6">
        <f t="shared" si="67"/>
        <v>333.7983599150289</v>
      </c>
      <c r="F424" s="6">
        <f t="shared" si="68"/>
        <v>416.66666666666663</v>
      </c>
      <c r="G424" s="7">
        <f t="shared" si="60"/>
        <v>24526.693665576277</v>
      </c>
      <c r="H424" s="6"/>
      <c r="I424" s="6"/>
      <c r="J424" s="6"/>
      <c r="K424" s="6">
        <f t="shared" si="69"/>
        <v>98693.36033224328</v>
      </c>
      <c r="L424" s="6">
        <f t="shared" si="70"/>
        <v>75473.30633442363</v>
      </c>
      <c r="M424" s="9">
        <f t="shared" si="71"/>
        <v>174166.66666666692</v>
      </c>
    </row>
    <row r="425" spans="1:13" ht="15">
      <c r="A425" s="34">
        <v>49614</v>
      </c>
      <c r="B425" s="4">
        <v>35</v>
      </c>
      <c r="C425" s="5" t="s">
        <v>20</v>
      </c>
      <c r="D425" s="6">
        <f t="shared" si="66"/>
        <v>81.75564555192092</v>
      </c>
      <c r="E425" s="6">
        <f t="shared" si="67"/>
        <v>334.9110211147457</v>
      </c>
      <c r="F425" s="6">
        <f t="shared" si="68"/>
        <v>416.66666666666663</v>
      </c>
      <c r="G425" s="7">
        <f t="shared" si="60"/>
        <v>24191.78264446153</v>
      </c>
      <c r="H425" s="6"/>
      <c r="I425" s="6"/>
      <c r="J425" s="6"/>
      <c r="K425" s="6">
        <f t="shared" si="69"/>
        <v>98775.1159777952</v>
      </c>
      <c r="L425" s="6">
        <f t="shared" si="70"/>
        <v>75808.21735553838</v>
      </c>
      <c r="M425" s="9">
        <f t="shared" si="71"/>
        <v>174583.33333333358</v>
      </c>
    </row>
    <row r="426" spans="1:13" ht="15">
      <c r="A426" s="34">
        <v>49644</v>
      </c>
      <c r="B426" s="4">
        <v>35</v>
      </c>
      <c r="C426" s="5" t="s">
        <v>21</v>
      </c>
      <c r="D426" s="6">
        <f t="shared" si="66"/>
        <v>80.63927548153843</v>
      </c>
      <c r="E426" s="6">
        <f t="shared" si="67"/>
        <v>336.0273911851282</v>
      </c>
      <c r="F426" s="6">
        <f t="shared" si="68"/>
        <v>416.66666666666663</v>
      </c>
      <c r="G426" s="7">
        <f t="shared" si="60"/>
        <v>23855.755253276402</v>
      </c>
      <c r="H426" s="6"/>
      <c r="I426" s="6"/>
      <c r="J426" s="6"/>
      <c r="K426" s="6">
        <f t="shared" si="69"/>
        <v>98855.75525327673</v>
      </c>
      <c r="L426" s="6">
        <f t="shared" si="70"/>
        <v>76144.2447467235</v>
      </c>
      <c r="M426" s="9">
        <f t="shared" si="71"/>
        <v>175000.00000000023</v>
      </c>
    </row>
    <row r="427" spans="1:13" ht="15">
      <c r="A427" s="34">
        <v>49675</v>
      </c>
      <c r="B427" s="11">
        <v>36</v>
      </c>
      <c r="C427" s="12" t="s">
        <v>10</v>
      </c>
      <c r="D427" s="13">
        <f t="shared" si="66"/>
        <v>79.519184177588</v>
      </c>
      <c r="E427" s="13">
        <f t="shared" si="67"/>
        <v>337.14748248907864</v>
      </c>
      <c r="F427" s="13">
        <f t="shared" si="68"/>
        <v>416.66666666666663</v>
      </c>
      <c r="G427" s="14">
        <f t="shared" si="60"/>
        <v>23518.607770787323</v>
      </c>
      <c r="H427" s="13"/>
      <c r="I427" s="13"/>
      <c r="J427" s="13"/>
      <c r="K427" s="13">
        <f t="shared" si="69"/>
        <v>98935.27443745431</v>
      </c>
      <c r="L427" s="13">
        <f t="shared" si="70"/>
        <v>76481.39222921258</v>
      </c>
      <c r="M427" s="15">
        <f t="shared" si="71"/>
        <v>175416.6666666669</v>
      </c>
    </row>
    <row r="428" spans="1:13" ht="15">
      <c r="A428" s="34">
        <v>49706</v>
      </c>
      <c r="B428" s="11">
        <v>36</v>
      </c>
      <c r="C428" s="12" t="s">
        <v>11</v>
      </c>
      <c r="D428" s="13">
        <f t="shared" si="66"/>
        <v>78.39535923595774</v>
      </c>
      <c r="E428" s="13">
        <f t="shared" si="67"/>
        <v>338.2713074307089</v>
      </c>
      <c r="F428" s="13">
        <f t="shared" si="68"/>
        <v>416.66666666666663</v>
      </c>
      <c r="G428" s="14">
        <f t="shared" si="60"/>
        <v>23180.336463356613</v>
      </c>
      <c r="H428" s="13"/>
      <c r="I428" s="13"/>
      <c r="J428" s="13"/>
      <c r="K428" s="13">
        <f t="shared" si="69"/>
        <v>99013.66979669027</v>
      </c>
      <c r="L428" s="13">
        <f t="shared" si="70"/>
        <v>76819.66353664329</v>
      </c>
      <c r="M428" s="15">
        <f t="shared" si="71"/>
        <v>175833.33333333355</v>
      </c>
    </row>
    <row r="429" spans="1:13" ht="15">
      <c r="A429" s="34">
        <v>49735</v>
      </c>
      <c r="B429" s="11">
        <v>36</v>
      </c>
      <c r="C429" s="12" t="s">
        <v>12</v>
      </c>
      <c r="D429" s="13">
        <f t="shared" si="66"/>
        <v>77.26778821118872</v>
      </c>
      <c r="E429" s="13">
        <f t="shared" si="67"/>
        <v>339.3988784554779</v>
      </c>
      <c r="F429" s="13">
        <f t="shared" si="68"/>
        <v>416.66666666666663</v>
      </c>
      <c r="G429" s="14">
        <f t="shared" si="60"/>
        <v>22840.937584901134</v>
      </c>
      <c r="H429" s="13"/>
      <c r="I429" s="13"/>
      <c r="J429" s="13"/>
      <c r="K429" s="13">
        <f t="shared" si="69"/>
        <v>99090.93758490146</v>
      </c>
      <c r="L429" s="13">
        <f t="shared" si="70"/>
        <v>77159.06241509877</v>
      </c>
      <c r="M429" s="15">
        <f t="shared" si="71"/>
        <v>176250.00000000023</v>
      </c>
    </row>
    <row r="430" spans="1:13" ht="15">
      <c r="A430" s="34">
        <v>49766</v>
      </c>
      <c r="B430" s="11">
        <v>36</v>
      </c>
      <c r="C430" s="12" t="s">
        <v>13</v>
      </c>
      <c r="D430" s="13">
        <f t="shared" si="66"/>
        <v>76.13645861633711</v>
      </c>
      <c r="E430" s="13">
        <f t="shared" si="67"/>
        <v>340.5302080503295</v>
      </c>
      <c r="F430" s="13">
        <f t="shared" si="68"/>
        <v>416.66666666666663</v>
      </c>
      <c r="G430" s="14">
        <f t="shared" si="60"/>
        <v>22500.407376850806</v>
      </c>
      <c r="H430" s="13"/>
      <c r="I430" s="13"/>
      <c r="J430" s="13"/>
      <c r="K430" s="13">
        <f t="shared" si="69"/>
        <v>99167.0740435178</v>
      </c>
      <c r="L430" s="13">
        <f t="shared" si="70"/>
        <v>77499.5926231491</v>
      </c>
      <c r="M430" s="15">
        <f t="shared" si="71"/>
        <v>176666.66666666692</v>
      </c>
    </row>
    <row r="431" spans="1:13" ht="15">
      <c r="A431" s="34">
        <v>49796</v>
      </c>
      <c r="B431" s="11">
        <v>36</v>
      </c>
      <c r="C431" s="12" t="s">
        <v>14</v>
      </c>
      <c r="D431" s="13">
        <f t="shared" si="66"/>
        <v>75.00135792283602</v>
      </c>
      <c r="E431" s="13">
        <f t="shared" si="67"/>
        <v>341.6653087438306</v>
      </c>
      <c r="F431" s="13">
        <f t="shared" si="68"/>
        <v>416.66666666666663</v>
      </c>
      <c r="G431" s="14">
        <f t="shared" si="60"/>
        <v>22158.742068106974</v>
      </c>
      <c r="H431" s="13"/>
      <c r="I431" s="13"/>
      <c r="J431" s="13"/>
      <c r="K431" s="13">
        <f t="shared" si="69"/>
        <v>99242.07540144064</v>
      </c>
      <c r="L431" s="13">
        <f t="shared" si="70"/>
        <v>77841.25793189293</v>
      </c>
      <c r="M431" s="15">
        <f t="shared" si="71"/>
        <v>177083.33333333358</v>
      </c>
    </row>
    <row r="432" spans="1:13" ht="15">
      <c r="A432" s="34">
        <v>49827</v>
      </c>
      <c r="B432" s="11">
        <v>36</v>
      </c>
      <c r="C432" s="12" t="s">
        <v>15</v>
      </c>
      <c r="D432" s="13">
        <f t="shared" si="66"/>
        <v>73.86247356035658</v>
      </c>
      <c r="E432" s="13">
        <f t="shared" si="67"/>
        <v>342.80419310631004</v>
      </c>
      <c r="F432" s="13">
        <f t="shared" si="68"/>
        <v>416.66666666666663</v>
      </c>
      <c r="G432" s="14">
        <f t="shared" si="60"/>
        <v>21815.937875000665</v>
      </c>
      <c r="H432" s="13"/>
      <c r="I432" s="13"/>
      <c r="J432" s="13"/>
      <c r="K432" s="13">
        <f t="shared" si="69"/>
        <v>99315.937875001</v>
      </c>
      <c r="L432" s="13">
        <f t="shared" si="70"/>
        <v>78184.06212499924</v>
      </c>
      <c r="M432" s="15">
        <f t="shared" si="71"/>
        <v>177500.00000000023</v>
      </c>
    </row>
    <row r="433" spans="1:13" ht="15">
      <c r="A433" s="34">
        <v>49857</v>
      </c>
      <c r="B433" s="11">
        <v>36</v>
      </c>
      <c r="C433" s="12" t="s">
        <v>16</v>
      </c>
      <c r="D433" s="13">
        <f t="shared" si="66"/>
        <v>72.71979291666888</v>
      </c>
      <c r="E433" s="13">
        <f t="shared" si="67"/>
        <v>343.94687374999774</v>
      </c>
      <c r="F433" s="13">
        <f t="shared" si="68"/>
        <v>416.66666666666663</v>
      </c>
      <c r="G433" s="14">
        <f t="shared" si="60"/>
        <v>21471.991001250666</v>
      </c>
      <c r="H433" s="13"/>
      <c r="I433" s="13"/>
      <c r="J433" s="13"/>
      <c r="K433" s="13">
        <f aca="true" t="shared" si="72" ref="K433:K487">K432+D433</f>
        <v>99388.65766791767</v>
      </c>
      <c r="L433" s="13">
        <f aca="true" t="shared" si="73" ref="L433:L487">L432+E433</f>
        <v>78528.00899874924</v>
      </c>
      <c r="M433" s="15">
        <f aca="true" t="shared" si="74" ref="M433:M487">L433+K433</f>
        <v>177916.66666666692</v>
      </c>
    </row>
    <row r="434" spans="1:13" ht="15">
      <c r="A434" s="34">
        <v>49888</v>
      </c>
      <c r="B434" s="11">
        <v>36</v>
      </c>
      <c r="C434" s="12" t="s">
        <v>17</v>
      </c>
      <c r="D434" s="13">
        <f t="shared" si="66"/>
        <v>71.57330333750222</v>
      </c>
      <c r="E434" s="13">
        <f t="shared" si="67"/>
        <v>345.0933633291644</v>
      </c>
      <c r="F434" s="13">
        <f t="shared" si="68"/>
        <v>416.66666666666663</v>
      </c>
      <c r="G434" s="14">
        <f t="shared" si="60"/>
        <v>21126.897637921502</v>
      </c>
      <c r="H434" s="13"/>
      <c r="I434" s="13"/>
      <c r="J434" s="13"/>
      <c r="K434" s="13">
        <f t="shared" si="72"/>
        <v>99460.23097125517</v>
      </c>
      <c r="L434" s="13">
        <f t="shared" si="73"/>
        <v>78873.10236207841</v>
      </c>
      <c r="M434" s="15">
        <f t="shared" si="74"/>
        <v>178333.33333333358</v>
      </c>
    </row>
    <row r="435" spans="1:13" ht="15">
      <c r="A435" s="34">
        <v>49919</v>
      </c>
      <c r="B435" s="11">
        <v>36</v>
      </c>
      <c r="C435" s="12" t="s">
        <v>18</v>
      </c>
      <c r="D435" s="13">
        <f t="shared" si="66"/>
        <v>70.422992126405</v>
      </c>
      <c r="E435" s="13">
        <f t="shared" si="67"/>
        <v>346.2436745402616</v>
      </c>
      <c r="F435" s="13">
        <f t="shared" si="68"/>
        <v>416.66666666666663</v>
      </c>
      <c r="G435" s="14">
        <f t="shared" si="60"/>
        <v>20780.65396338124</v>
      </c>
      <c r="H435" s="13"/>
      <c r="I435" s="13"/>
      <c r="J435" s="13"/>
      <c r="K435" s="13">
        <f t="shared" si="72"/>
        <v>99530.65396338157</v>
      </c>
      <c r="L435" s="13">
        <f t="shared" si="73"/>
        <v>79219.34603661868</v>
      </c>
      <c r="M435" s="15">
        <f t="shared" si="74"/>
        <v>178750.00000000023</v>
      </c>
    </row>
    <row r="436" spans="1:13" ht="15">
      <c r="A436" s="34">
        <v>49949</v>
      </c>
      <c r="B436" s="11">
        <v>36</v>
      </c>
      <c r="C436" s="12" t="s">
        <v>19</v>
      </c>
      <c r="D436" s="13">
        <f t="shared" si="66"/>
        <v>69.26884654460413</v>
      </c>
      <c r="E436" s="13">
        <f t="shared" si="67"/>
        <v>347.3978201220625</v>
      </c>
      <c r="F436" s="13">
        <f t="shared" si="68"/>
        <v>416.66666666666663</v>
      </c>
      <c r="G436" s="14">
        <f t="shared" si="60"/>
        <v>20433.256143259176</v>
      </c>
      <c r="H436" s="13"/>
      <c r="I436" s="13"/>
      <c r="J436" s="13"/>
      <c r="K436" s="13">
        <f t="shared" si="72"/>
        <v>99599.92280992617</v>
      </c>
      <c r="L436" s="13">
        <f t="shared" si="73"/>
        <v>79566.74385674074</v>
      </c>
      <c r="M436" s="15">
        <f t="shared" si="74"/>
        <v>179166.66666666692</v>
      </c>
    </row>
    <row r="437" spans="1:13" ht="15">
      <c r="A437" s="34">
        <v>49980</v>
      </c>
      <c r="B437" s="11">
        <v>36</v>
      </c>
      <c r="C437" s="12" t="s">
        <v>20</v>
      </c>
      <c r="D437" s="13">
        <f t="shared" si="66"/>
        <v>68.11085381086392</v>
      </c>
      <c r="E437" s="13">
        <f t="shared" si="67"/>
        <v>348.55581285580274</v>
      </c>
      <c r="F437" s="13">
        <f t="shared" si="68"/>
        <v>416.66666666666663</v>
      </c>
      <c r="G437" s="14">
        <f t="shared" si="60"/>
        <v>20084.70033040337</v>
      </c>
      <c r="H437" s="13"/>
      <c r="I437" s="13"/>
      <c r="J437" s="13"/>
      <c r="K437" s="13">
        <f t="shared" si="72"/>
        <v>99668.03366373703</v>
      </c>
      <c r="L437" s="13">
        <f t="shared" si="73"/>
        <v>79915.29966959654</v>
      </c>
      <c r="M437" s="15">
        <f t="shared" si="74"/>
        <v>179583.33333333358</v>
      </c>
    </row>
    <row r="438" spans="1:13" ht="15">
      <c r="A438" s="34">
        <v>50010</v>
      </c>
      <c r="B438" s="11">
        <v>36</v>
      </c>
      <c r="C438" s="12" t="s">
        <v>21</v>
      </c>
      <c r="D438" s="13">
        <f t="shared" si="66"/>
        <v>66.94900110134456</v>
      </c>
      <c r="E438" s="13">
        <f t="shared" si="67"/>
        <v>349.7176655653221</v>
      </c>
      <c r="F438" s="13">
        <f t="shared" si="68"/>
        <v>416.66666666666663</v>
      </c>
      <c r="G438" s="14">
        <f t="shared" si="60"/>
        <v>19734.982664838048</v>
      </c>
      <c r="H438" s="13"/>
      <c r="I438" s="13"/>
      <c r="J438" s="13"/>
      <c r="K438" s="13">
        <f t="shared" si="72"/>
        <v>99734.98266483838</v>
      </c>
      <c r="L438" s="13">
        <f t="shared" si="73"/>
        <v>80265.01733516186</v>
      </c>
      <c r="M438" s="15">
        <f t="shared" si="74"/>
        <v>180000.00000000023</v>
      </c>
    </row>
    <row r="439" spans="1:13" ht="15">
      <c r="A439" s="34">
        <v>50041</v>
      </c>
      <c r="B439" s="4">
        <v>37</v>
      </c>
      <c r="C439" s="5" t="s">
        <v>10</v>
      </c>
      <c r="D439" s="6">
        <f t="shared" si="66"/>
        <v>65.78327554946016</v>
      </c>
      <c r="E439" s="6">
        <f t="shared" si="67"/>
        <v>350.8833911172065</v>
      </c>
      <c r="F439" s="6">
        <f t="shared" si="68"/>
        <v>416.66666666666663</v>
      </c>
      <c r="G439" s="7">
        <f t="shared" si="60"/>
        <v>19384.09927372084</v>
      </c>
      <c r="H439" s="6"/>
      <c r="I439" s="6"/>
      <c r="J439" s="6"/>
      <c r="K439" s="6">
        <f t="shared" si="72"/>
        <v>99800.76594038784</v>
      </c>
      <c r="L439" s="6">
        <f t="shared" si="73"/>
        <v>80615.90072627907</v>
      </c>
      <c r="M439" s="9">
        <f t="shared" si="74"/>
        <v>180416.66666666692</v>
      </c>
    </row>
    <row r="440" spans="1:13" ht="15">
      <c r="A440" s="34">
        <v>50072</v>
      </c>
      <c r="B440" s="4">
        <v>37</v>
      </c>
      <c r="C440" s="5" t="s">
        <v>11</v>
      </c>
      <c r="D440" s="6">
        <f t="shared" si="66"/>
        <v>64.61366424573613</v>
      </c>
      <c r="E440" s="6">
        <f t="shared" si="67"/>
        <v>352.0530024209305</v>
      </c>
      <c r="F440" s="6">
        <f t="shared" si="68"/>
        <v>416.66666666666663</v>
      </c>
      <c r="G440" s="7">
        <f t="shared" si="60"/>
        <v>19032.04627129991</v>
      </c>
      <c r="H440" s="6"/>
      <c r="I440" s="6"/>
      <c r="J440" s="6"/>
      <c r="K440" s="6">
        <f t="shared" si="72"/>
        <v>99865.37960463358</v>
      </c>
      <c r="L440" s="6">
        <f t="shared" si="73"/>
        <v>80967.9537287</v>
      </c>
      <c r="M440" s="9">
        <f t="shared" si="74"/>
        <v>180833.33333333358</v>
      </c>
    </row>
    <row r="441" spans="1:13" ht="15">
      <c r="A441" s="34">
        <v>50100</v>
      </c>
      <c r="B441" s="4">
        <v>37</v>
      </c>
      <c r="C441" s="5" t="s">
        <v>12</v>
      </c>
      <c r="D441" s="6">
        <f t="shared" si="66"/>
        <v>63.44015423766637</v>
      </c>
      <c r="E441" s="6">
        <f t="shared" si="67"/>
        <v>353.22651242900025</v>
      </c>
      <c r="F441" s="6">
        <f t="shared" si="68"/>
        <v>416.66666666666663</v>
      </c>
      <c r="G441" s="7">
        <f t="shared" si="60"/>
        <v>18678.81975887091</v>
      </c>
      <c r="H441" s="6"/>
      <c r="I441" s="6"/>
      <c r="J441" s="6"/>
      <c r="K441" s="6">
        <f t="shared" si="72"/>
        <v>99928.81975887125</v>
      </c>
      <c r="L441" s="6">
        <f t="shared" si="73"/>
        <v>81321.180241129</v>
      </c>
      <c r="M441" s="9">
        <f t="shared" si="74"/>
        <v>181250.00000000023</v>
      </c>
    </row>
    <row r="442" spans="1:13" ht="15">
      <c r="A442" s="34">
        <v>50131</v>
      </c>
      <c r="B442" s="4">
        <v>37</v>
      </c>
      <c r="C442" s="5" t="s">
        <v>13</v>
      </c>
      <c r="D442" s="6">
        <f t="shared" si="66"/>
        <v>62.26273252956971</v>
      </c>
      <c r="E442" s="6">
        <f t="shared" si="67"/>
        <v>354.40393413709694</v>
      </c>
      <c r="F442" s="6">
        <f t="shared" si="68"/>
        <v>416.66666666666663</v>
      </c>
      <c r="G442" s="7">
        <f t="shared" si="60"/>
        <v>18324.415824733816</v>
      </c>
      <c r="H442" s="6"/>
      <c r="I442" s="6"/>
      <c r="J442" s="6"/>
      <c r="K442" s="6">
        <f t="shared" si="72"/>
        <v>99991.08249140083</v>
      </c>
      <c r="L442" s="6">
        <f t="shared" si="73"/>
        <v>81675.58417526609</v>
      </c>
      <c r="M442" s="9">
        <f t="shared" si="74"/>
        <v>181666.66666666692</v>
      </c>
    </row>
    <row r="443" spans="1:13" ht="15">
      <c r="A443" s="34">
        <v>50161</v>
      </c>
      <c r="B443" s="4">
        <v>37</v>
      </c>
      <c r="C443" s="5" t="s">
        <v>14</v>
      </c>
      <c r="D443" s="6">
        <f t="shared" si="66"/>
        <v>61.08138608244605</v>
      </c>
      <c r="E443" s="6">
        <f t="shared" si="67"/>
        <v>355.5852805842206</v>
      </c>
      <c r="F443" s="6">
        <f t="shared" si="68"/>
        <v>416.66666666666663</v>
      </c>
      <c r="G443" s="7">
        <f t="shared" si="60"/>
        <v>17968.830544149594</v>
      </c>
      <c r="H443" s="6"/>
      <c r="I443" s="6"/>
      <c r="J443" s="6"/>
      <c r="K443" s="6">
        <f t="shared" si="72"/>
        <v>100052.16387748327</v>
      </c>
      <c r="L443" s="6">
        <f t="shared" si="73"/>
        <v>82031.16945585031</v>
      </c>
      <c r="M443" s="9">
        <f t="shared" si="74"/>
        <v>182083.33333333358</v>
      </c>
    </row>
    <row r="444" spans="1:13" ht="15">
      <c r="A444" s="34">
        <v>50192</v>
      </c>
      <c r="B444" s="4">
        <v>37</v>
      </c>
      <c r="C444" s="5" t="s">
        <v>15</v>
      </c>
      <c r="D444" s="6">
        <f t="shared" si="66"/>
        <v>59.89610181383198</v>
      </c>
      <c r="E444" s="6">
        <f t="shared" si="67"/>
        <v>356.77056485283464</v>
      </c>
      <c r="F444" s="6">
        <f t="shared" si="68"/>
        <v>416.66666666666663</v>
      </c>
      <c r="G444" s="7">
        <f t="shared" si="60"/>
        <v>17612.05997929676</v>
      </c>
      <c r="H444" s="6"/>
      <c r="I444" s="6"/>
      <c r="J444" s="6"/>
      <c r="K444" s="6">
        <f t="shared" si="72"/>
        <v>100112.0599792971</v>
      </c>
      <c r="L444" s="6">
        <f t="shared" si="73"/>
        <v>82387.94002070314</v>
      </c>
      <c r="M444" s="9">
        <f t="shared" si="74"/>
        <v>182500.00000000023</v>
      </c>
    </row>
    <row r="445" spans="1:13" ht="15">
      <c r="A445" s="34">
        <v>50222</v>
      </c>
      <c r="B445" s="4">
        <v>37</v>
      </c>
      <c r="C445" s="5" t="s">
        <v>16</v>
      </c>
      <c r="D445" s="6">
        <f t="shared" si="66"/>
        <v>58.70686659765587</v>
      </c>
      <c r="E445" s="6">
        <f t="shared" si="67"/>
        <v>357.9598000690108</v>
      </c>
      <c r="F445" s="6">
        <f t="shared" si="68"/>
        <v>416.66666666666663</v>
      </c>
      <c r="G445" s="7">
        <f t="shared" si="60"/>
        <v>17254.10017922775</v>
      </c>
      <c r="H445" s="6"/>
      <c r="I445" s="6"/>
      <c r="J445" s="6"/>
      <c r="K445" s="6">
        <f t="shared" si="72"/>
        <v>100170.76684589476</v>
      </c>
      <c r="L445" s="6">
        <f t="shared" si="73"/>
        <v>82745.89982077216</v>
      </c>
      <c r="M445" s="9">
        <f t="shared" si="74"/>
        <v>182916.66666666692</v>
      </c>
    </row>
    <row r="446" spans="1:13" ht="15">
      <c r="A446" s="34">
        <v>50253</v>
      </c>
      <c r="B446" s="4">
        <v>37</v>
      </c>
      <c r="C446" s="5" t="s">
        <v>17</v>
      </c>
      <c r="D446" s="6">
        <f t="shared" si="66"/>
        <v>57.5136672640925</v>
      </c>
      <c r="E446" s="6">
        <f t="shared" si="67"/>
        <v>359.15299940257415</v>
      </c>
      <c r="F446" s="6">
        <f t="shared" si="68"/>
        <v>416.66666666666663</v>
      </c>
      <c r="G446" s="7">
        <f t="shared" si="60"/>
        <v>16894.947179825176</v>
      </c>
      <c r="H446" s="6"/>
      <c r="I446" s="6"/>
      <c r="J446" s="6"/>
      <c r="K446" s="6">
        <f t="shared" si="72"/>
        <v>100228.28051315885</v>
      </c>
      <c r="L446" s="6">
        <f t="shared" si="73"/>
        <v>83105.05282017474</v>
      </c>
      <c r="M446" s="9">
        <f t="shared" si="74"/>
        <v>183333.3333333336</v>
      </c>
    </row>
    <row r="447" spans="1:13" ht="15">
      <c r="A447" s="34">
        <v>50284</v>
      </c>
      <c r="B447" s="4">
        <v>37</v>
      </c>
      <c r="C447" s="5" t="s">
        <v>18</v>
      </c>
      <c r="D447" s="6">
        <f t="shared" si="66"/>
        <v>56.31649059941725</v>
      </c>
      <c r="E447" s="6">
        <f t="shared" si="67"/>
        <v>360.3501760672494</v>
      </c>
      <c r="F447" s="6">
        <f t="shared" si="68"/>
        <v>416.66666666666663</v>
      </c>
      <c r="G447" s="7">
        <f t="shared" si="60"/>
        <v>16534.597003757928</v>
      </c>
      <c r="H447" s="6"/>
      <c r="I447" s="6"/>
      <c r="J447" s="6"/>
      <c r="K447" s="6">
        <f t="shared" si="72"/>
        <v>100284.59700375827</v>
      </c>
      <c r="L447" s="6">
        <f t="shared" si="73"/>
        <v>83465.40299624199</v>
      </c>
      <c r="M447" s="9">
        <f t="shared" si="74"/>
        <v>183750.00000000026</v>
      </c>
    </row>
    <row r="448" spans="1:13" ht="15">
      <c r="A448" s="34">
        <v>50314</v>
      </c>
      <c r="B448" s="4">
        <v>37</v>
      </c>
      <c r="C448" s="5" t="s">
        <v>19</v>
      </c>
      <c r="D448" s="6">
        <f t="shared" si="66"/>
        <v>55.115323345859764</v>
      </c>
      <c r="E448" s="6">
        <f t="shared" si="67"/>
        <v>361.55134332080684</v>
      </c>
      <c r="F448" s="6">
        <f t="shared" si="68"/>
        <v>416.66666666666663</v>
      </c>
      <c r="G448" s="7">
        <f t="shared" si="60"/>
        <v>16173.045660437121</v>
      </c>
      <c r="H448" s="6"/>
      <c r="I448" s="6"/>
      <c r="J448" s="6"/>
      <c r="K448" s="6">
        <f t="shared" si="72"/>
        <v>100339.71232710413</v>
      </c>
      <c r="L448" s="6">
        <f t="shared" si="73"/>
        <v>83826.9543395628</v>
      </c>
      <c r="M448" s="9">
        <f t="shared" si="74"/>
        <v>184166.66666666692</v>
      </c>
    </row>
    <row r="449" spans="1:13" ht="15">
      <c r="A449" s="34">
        <v>50345</v>
      </c>
      <c r="B449" s="4">
        <v>37</v>
      </c>
      <c r="C449" s="5" t="s">
        <v>20</v>
      </c>
      <c r="D449" s="6">
        <f t="shared" si="66"/>
        <v>53.910152201457066</v>
      </c>
      <c r="E449" s="6">
        <f t="shared" si="67"/>
        <v>362.75651446520953</v>
      </c>
      <c r="F449" s="6">
        <f t="shared" si="68"/>
        <v>416.66666666666663</v>
      </c>
      <c r="G449" s="7">
        <f t="shared" si="60"/>
        <v>15810.289145971912</v>
      </c>
      <c r="H449" s="6"/>
      <c r="I449" s="6"/>
      <c r="J449" s="6"/>
      <c r="K449" s="6">
        <f t="shared" si="72"/>
        <v>100393.62247930559</v>
      </c>
      <c r="L449" s="6">
        <f t="shared" si="73"/>
        <v>84189.710854028</v>
      </c>
      <c r="M449" s="9">
        <f t="shared" si="74"/>
        <v>184583.3333333336</v>
      </c>
    </row>
    <row r="450" spans="1:13" ht="15">
      <c r="A450" s="34">
        <v>50375</v>
      </c>
      <c r="B450" s="4">
        <v>37</v>
      </c>
      <c r="C450" s="5" t="s">
        <v>21</v>
      </c>
      <c r="D450" s="6">
        <f t="shared" si="66"/>
        <v>52.70096381990638</v>
      </c>
      <c r="E450" s="6">
        <f t="shared" si="67"/>
        <v>363.9657028467602</v>
      </c>
      <c r="F450" s="6">
        <f t="shared" si="68"/>
        <v>416.66666666666663</v>
      </c>
      <c r="G450" s="7">
        <f t="shared" si="60"/>
        <v>15446.323443125151</v>
      </c>
      <c r="H450" s="6"/>
      <c r="I450" s="6"/>
      <c r="J450" s="6"/>
      <c r="K450" s="6">
        <f t="shared" si="72"/>
        <v>100446.3234431255</v>
      </c>
      <c r="L450" s="6">
        <f t="shared" si="73"/>
        <v>84553.67655687477</v>
      </c>
      <c r="M450" s="9">
        <f t="shared" si="74"/>
        <v>185000.00000000026</v>
      </c>
    </row>
    <row r="451" spans="1:13" ht="15">
      <c r="A451" s="34">
        <v>50406</v>
      </c>
      <c r="B451" s="11">
        <v>38</v>
      </c>
      <c r="C451" s="12" t="s">
        <v>10</v>
      </c>
      <c r="D451" s="13">
        <f t="shared" si="66"/>
        <v>51.487744810417176</v>
      </c>
      <c r="E451" s="13">
        <f t="shared" si="67"/>
        <v>365.1789218562495</v>
      </c>
      <c r="F451" s="13">
        <f t="shared" si="68"/>
        <v>416.66666666666663</v>
      </c>
      <c r="G451" s="14">
        <f t="shared" si="60"/>
        <v>15081.144521268901</v>
      </c>
      <c r="H451" s="13"/>
      <c r="I451" s="13"/>
      <c r="J451" s="13"/>
      <c r="K451" s="13">
        <f t="shared" si="72"/>
        <v>100497.81118793592</v>
      </c>
      <c r="L451" s="13">
        <f t="shared" si="73"/>
        <v>84918.85547873101</v>
      </c>
      <c r="M451" s="15">
        <f t="shared" si="74"/>
        <v>185416.66666666692</v>
      </c>
    </row>
    <row r="452" spans="1:13" ht="15">
      <c r="A452" s="34">
        <v>50437</v>
      </c>
      <c r="B452" s="11">
        <v>38</v>
      </c>
      <c r="C452" s="12" t="s">
        <v>11</v>
      </c>
      <c r="D452" s="13">
        <f t="shared" si="66"/>
        <v>50.27048173756301</v>
      </c>
      <c r="E452" s="13">
        <f t="shared" si="67"/>
        <v>366.39618492910364</v>
      </c>
      <c r="F452" s="13">
        <f t="shared" si="68"/>
        <v>416.66666666666663</v>
      </c>
      <c r="G452" s="14">
        <f t="shared" si="60"/>
        <v>14714.748336339797</v>
      </c>
      <c r="H452" s="13"/>
      <c r="I452" s="13"/>
      <c r="J452" s="13"/>
      <c r="K452" s="13">
        <f t="shared" si="72"/>
        <v>100548.08166967348</v>
      </c>
      <c r="L452" s="13">
        <f t="shared" si="73"/>
        <v>85285.25166366012</v>
      </c>
      <c r="M452" s="15">
        <f t="shared" si="74"/>
        <v>185833.3333333336</v>
      </c>
    </row>
    <row r="453" spans="1:13" ht="15">
      <c r="A453" s="34">
        <v>50465</v>
      </c>
      <c r="B453" s="11">
        <v>38</v>
      </c>
      <c r="C453" s="12" t="s">
        <v>12</v>
      </c>
      <c r="D453" s="13">
        <f t="shared" si="66"/>
        <v>49.04916112113266</v>
      </c>
      <c r="E453" s="13">
        <f t="shared" si="67"/>
        <v>367.61750554553396</v>
      </c>
      <c r="F453" s="13">
        <f t="shared" si="68"/>
        <v>416.66666666666663</v>
      </c>
      <c r="G453" s="14">
        <f t="shared" si="60"/>
        <v>14347.130830794264</v>
      </c>
      <c r="H453" s="13"/>
      <c r="I453" s="13"/>
      <c r="J453" s="13"/>
      <c r="K453" s="13">
        <f t="shared" si="72"/>
        <v>100597.13083079462</v>
      </c>
      <c r="L453" s="13">
        <f t="shared" si="73"/>
        <v>85652.86916920566</v>
      </c>
      <c r="M453" s="15">
        <f t="shared" si="74"/>
        <v>186250.0000000003</v>
      </c>
    </row>
    <row r="454" spans="1:13" ht="15">
      <c r="A454" s="34">
        <v>50496</v>
      </c>
      <c r="B454" s="11">
        <v>38</v>
      </c>
      <c r="C454" s="12" t="s">
        <v>13</v>
      </c>
      <c r="D454" s="13">
        <f t="shared" si="66"/>
        <v>47.823769435980886</v>
      </c>
      <c r="E454" s="13">
        <f t="shared" si="67"/>
        <v>368.84289723068576</v>
      </c>
      <c r="F454" s="13">
        <f t="shared" si="68"/>
        <v>416.66666666666663</v>
      </c>
      <c r="G454" s="14">
        <f t="shared" si="60"/>
        <v>13978.287933563577</v>
      </c>
      <c r="H454" s="13"/>
      <c r="I454" s="13"/>
      <c r="J454" s="13"/>
      <c r="K454" s="13">
        <f t="shared" si="72"/>
        <v>100644.9546002306</v>
      </c>
      <c r="L454" s="13">
        <f t="shared" si="73"/>
        <v>86021.71206643635</v>
      </c>
      <c r="M454" s="15">
        <f t="shared" si="74"/>
        <v>186666.66666666695</v>
      </c>
    </row>
    <row r="455" spans="1:13" ht="15">
      <c r="A455" s="34">
        <v>50526</v>
      </c>
      <c r="B455" s="11">
        <v>38</v>
      </c>
      <c r="C455" s="12" t="s">
        <v>14</v>
      </c>
      <c r="D455" s="13">
        <f t="shared" si="66"/>
        <v>46.59429311187859</v>
      </c>
      <c r="E455" s="13">
        <f t="shared" si="67"/>
        <v>370.07237355478804</v>
      </c>
      <c r="F455" s="13">
        <f t="shared" si="68"/>
        <v>416.66666666666663</v>
      </c>
      <c r="G455" s="14">
        <f t="shared" si="60"/>
        <v>13608.21556000879</v>
      </c>
      <c r="H455" s="13"/>
      <c r="I455" s="13"/>
      <c r="J455" s="13"/>
      <c r="K455" s="13">
        <f t="shared" si="72"/>
        <v>100691.54889334248</v>
      </c>
      <c r="L455" s="13">
        <f t="shared" si="73"/>
        <v>86391.78443999114</v>
      </c>
      <c r="M455" s="15">
        <f t="shared" si="74"/>
        <v>187083.3333333336</v>
      </c>
    </row>
    <row r="456" spans="1:13" ht="15">
      <c r="A456" s="34">
        <v>50557</v>
      </c>
      <c r="B456" s="11">
        <v>38</v>
      </c>
      <c r="C456" s="12" t="s">
        <v>15</v>
      </c>
      <c r="D456" s="13">
        <f t="shared" si="66"/>
        <v>45.360718533362636</v>
      </c>
      <c r="E456" s="13">
        <f t="shared" si="67"/>
        <v>371.305948133304</v>
      </c>
      <c r="F456" s="13">
        <f t="shared" si="68"/>
        <v>416.66666666666663</v>
      </c>
      <c r="G456" s="14">
        <f t="shared" si="60"/>
        <v>13236.909611875486</v>
      </c>
      <c r="H456" s="13"/>
      <c r="I456" s="13"/>
      <c r="J456" s="13"/>
      <c r="K456" s="13">
        <f t="shared" si="72"/>
        <v>100736.90961187585</v>
      </c>
      <c r="L456" s="13">
        <f t="shared" si="73"/>
        <v>86763.09038812444</v>
      </c>
      <c r="M456" s="15">
        <f t="shared" si="74"/>
        <v>187500.0000000003</v>
      </c>
    </row>
    <row r="457" spans="1:13" ht="15">
      <c r="A457" s="34">
        <v>50587</v>
      </c>
      <c r="B457" s="11">
        <v>38</v>
      </c>
      <c r="C457" s="12" t="s">
        <v>16</v>
      </c>
      <c r="D457" s="13">
        <f t="shared" si="66"/>
        <v>44.123032039584956</v>
      </c>
      <c r="E457" s="13">
        <f t="shared" si="67"/>
        <v>372.5436346270817</v>
      </c>
      <c r="F457" s="13">
        <f t="shared" si="68"/>
        <v>416.66666666666663</v>
      </c>
      <c r="G457" s="14">
        <f aca="true" t="shared" si="75" ref="G457:G488">IF(G456-E457&gt;0,G456-E457,0)</f>
        <v>12864.365977248404</v>
      </c>
      <c r="H457" s="13"/>
      <c r="I457" s="13"/>
      <c r="J457" s="13"/>
      <c r="K457" s="13">
        <f t="shared" si="72"/>
        <v>100781.03264391543</v>
      </c>
      <c r="L457" s="13">
        <f t="shared" si="73"/>
        <v>87135.63402275153</v>
      </c>
      <c r="M457" s="15">
        <f t="shared" si="74"/>
        <v>187916.66666666698</v>
      </c>
    </row>
    <row r="458" spans="1:13" ht="15">
      <c r="A458" s="34">
        <v>50618</v>
      </c>
      <c r="B458" s="11">
        <v>38</v>
      </c>
      <c r="C458" s="12" t="s">
        <v>17</v>
      </c>
      <c r="D458" s="13">
        <f t="shared" si="66"/>
        <v>42.88121992416135</v>
      </c>
      <c r="E458" s="13">
        <f t="shared" si="67"/>
        <v>373.78544674250526</v>
      </c>
      <c r="F458" s="13">
        <f t="shared" si="68"/>
        <v>416.66666666666663</v>
      </c>
      <c r="G458" s="14">
        <f t="shared" si="75"/>
        <v>12490.580530505898</v>
      </c>
      <c r="H458" s="13"/>
      <c r="I458" s="13"/>
      <c r="J458" s="13"/>
      <c r="K458" s="13">
        <f t="shared" si="72"/>
        <v>100823.9138638396</v>
      </c>
      <c r="L458" s="13">
        <f t="shared" si="73"/>
        <v>87509.41946949404</v>
      </c>
      <c r="M458" s="15">
        <f t="shared" si="74"/>
        <v>188333.33333333363</v>
      </c>
    </row>
    <row r="459" spans="1:13" ht="15">
      <c r="A459" s="34">
        <v>50649</v>
      </c>
      <c r="B459" s="11">
        <v>38</v>
      </c>
      <c r="C459" s="12" t="s">
        <v>18</v>
      </c>
      <c r="D459" s="13">
        <f t="shared" si="66"/>
        <v>41.63526843501966</v>
      </c>
      <c r="E459" s="13">
        <f t="shared" si="67"/>
        <v>375.03139823164696</v>
      </c>
      <c r="F459" s="13">
        <f t="shared" si="68"/>
        <v>416.66666666666663</v>
      </c>
      <c r="G459" s="14">
        <f t="shared" si="75"/>
        <v>12115.549132274251</v>
      </c>
      <c r="H459" s="13"/>
      <c r="I459" s="13"/>
      <c r="J459" s="13"/>
      <c r="K459" s="13">
        <f t="shared" si="72"/>
        <v>100865.54913227461</v>
      </c>
      <c r="L459" s="13">
        <f t="shared" si="73"/>
        <v>87884.45086772568</v>
      </c>
      <c r="M459" s="15">
        <f t="shared" si="74"/>
        <v>188750.0000000003</v>
      </c>
    </row>
    <row r="460" spans="1:13" ht="15">
      <c r="A460" s="34">
        <v>50679</v>
      </c>
      <c r="B460" s="11">
        <v>38</v>
      </c>
      <c r="C460" s="12" t="s">
        <v>19</v>
      </c>
      <c r="D460" s="13">
        <f t="shared" si="66"/>
        <v>40.3851637742475</v>
      </c>
      <c r="E460" s="13">
        <f t="shared" si="67"/>
        <v>376.2815028924191</v>
      </c>
      <c r="F460" s="13">
        <f t="shared" si="68"/>
        <v>416.66666666666663</v>
      </c>
      <c r="G460" s="14">
        <f t="shared" si="75"/>
        <v>11739.267629381831</v>
      </c>
      <c r="H460" s="13"/>
      <c r="I460" s="13"/>
      <c r="J460" s="13"/>
      <c r="K460" s="13">
        <f t="shared" si="72"/>
        <v>100905.93429604886</v>
      </c>
      <c r="L460" s="13">
        <f t="shared" si="73"/>
        <v>88260.7323706181</v>
      </c>
      <c r="M460" s="15">
        <f t="shared" si="74"/>
        <v>189166.66666666698</v>
      </c>
    </row>
    <row r="461" spans="1:13" ht="15">
      <c r="A461" s="34">
        <v>50710</v>
      </c>
      <c r="B461" s="11">
        <v>38</v>
      </c>
      <c r="C461" s="12" t="s">
        <v>20</v>
      </c>
      <c r="D461" s="13">
        <f t="shared" si="66"/>
        <v>39.13089209793944</v>
      </c>
      <c r="E461" s="13">
        <f t="shared" si="67"/>
        <v>377.5357745687272</v>
      </c>
      <c r="F461" s="13">
        <f t="shared" si="68"/>
        <v>416.66666666666663</v>
      </c>
      <c r="G461" s="14">
        <f t="shared" si="75"/>
        <v>11361.731854813104</v>
      </c>
      <c r="H461" s="13"/>
      <c r="I461" s="13"/>
      <c r="J461" s="13"/>
      <c r="K461" s="13">
        <f t="shared" si="72"/>
        <v>100945.0651881468</v>
      </c>
      <c r="L461" s="13">
        <f t="shared" si="73"/>
        <v>88638.26814518683</v>
      </c>
      <c r="M461" s="15">
        <f t="shared" si="74"/>
        <v>189583.3333333336</v>
      </c>
    </row>
    <row r="462" spans="1:13" ht="15">
      <c r="A462" s="34">
        <v>50740</v>
      </c>
      <c r="B462" s="11">
        <v>38</v>
      </c>
      <c r="C462" s="12" t="s">
        <v>21</v>
      </c>
      <c r="D462" s="13">
        <f t="shared" si="66"/>
        <v>37.87243951604368</v>
      </c>
      <c r="E462" s="13">
        <f t="shared" si="67"/>
        <v>378.79422715062293</v>
      </c>
      <c r="F462" s="13">
        <f t="shared" si="68"/>
        <v>416.66666666666663</v>
      </c>
      <c r="G462" s="14">
        <f t="shared" si="75"/>
        <v>10982.93762766248</v>
      </c>
      <c r="H462" s="13"/>
      <c r="I462" s="13"/>
      <c r="J462" s="13"/>
      <c r="K462" s="13">
        <f t="shared" si="72"/>
        <v>100982.93762766283</v>
      </c>
      <c r="L462" s="13">
        <f t="shared" si="73"/>
        <v>89017.06237233744</v>
      </c>
      <c r="M462" s="15">
        <f t="shared" si="74"/>
        <v>190000.0000000003</v>
      </c>
    </row>
    <row r="463" spans="1:13" ht="15">
      <c r="A463" s="34">
        <v>50771</v>
      </c>
      <c r="B463" s="4">
        <v>39</v>
      </c>
      <c r="C463" s="5" t="s">
        <v>10</v>
      </c>
      <c r="D463" s="6">
        <f t="shared" si="66"/>
        <v>36.609792092208274</v>
      </c>
      <c r="E463" s="6">
        <f t="shared" si="67"/>
        <v>380.05687457445833</v>
      </c>
      <c r="F463" s="6">
        <f t="shared" si="68"/>
        <v>416.66666666666663</v>
      </c>
      <c r="G463" s="7">
        <f t="shared" si="75"/>
        <v>10602.880753088022</v>
      </c>
      <c r="H463" s="6"/>
      <c r="I463" s="6"/>
      <c r="J463" s="6"/>
      <c r="K463" s="6">
        <f t="shared" si="72"/>
        <v>101019.54741975504</v>
      </c>
      <c r="L463" s="6">
        <f t="shared" si="73"/>
        <v>89397.1192469119</v>
      </c>
      <c r="M463" s="9">
        <f t="shared" si="74"/>
        <v>190416.66666666692</v>
      </c>
    </row>
    <row r="464" spans="1:13" ht="15">
      <c r="A464" s="34">
        <v>50802</v>
      </c>
      <c r="B464" s="4">
        <v>39</v>
      </c>
      <c r="C464" s="5" t="s">
        <v>11</v>
      </c>
      <c r="D464" s="6">
        <f t="shared" si="66"/>
        <v>35.34293584362674</v>
      </c>
      <c r="E464" s="6">
        <f t="shared" si="67"/>
        <v>381.3237308230399</v>
      </c>
      <c r="F464" s="6">
        <f t="shared" si="68"/>
        <v>416.66666666666663</v>
      </c>
      <c r="G464" s="7">
        <f t="shared" si="75"/>
        <v>10221.557022264982</v>
      </c>
      <c r="H464" s="6"/>
      <c r="I464" s="6"/>
      <c r="J464" s="6"/>
      <c r="K464" s="6">
        <f t="shared" si="72"/>
        <v>101054.89035559866</v>
      </c>
      <c r="L464" s="6">
        <f t="shared" si="73"/>
        <v>89778.44297773494</v>
      </c>
      <c r="M464" s="9">
        <f t="shared" si="74"/>
        <v>190833.3333333336</v>
      </c>
    </row>
    <row r="465" spans="1:13" ht="15">
      <c r="A465" s="34">
        <v>50830</v>
      </c>
      <c r="B465" s="4">
        <v>39</v>
      </c>
      <c r="C465" s="5" t="s">
        <v>12</v>
      </c>
      <c r="D465" s="6">
        <f t="shared" si="66"/>
        <v>34.07185674088327</v>
      </c>
      <c r="E465" s="6">
        <f t="shared" si="67"/>
        <v>382.59480992578335</v>
      </c>
      <c r="F465" s="6">
        <f t="shared" si="68"/>
        <v>416.66666666666663</v>
      </c>
      <c r="G465" s="7">
        <f t="shared" si="75"/>
        <v>9838.962212339198</v>
      </c>
      <c r="H465" s="6"/>
      <c r="I465" s="6"/>
      <c r="J465" s="6"/>
      <c r="K465" s="6">
        <f t="shared" si="72"/>
        <v>101088.96221233954</v>
      </c>
      <c r="L465" s="6">
        <f t="shared" si="73"/>
        <v>90161.03778766072</v>
      </c>
      <c r="M465" s="9">
        <f t="shared" si="74"/>
        <v>191250.00000000026</v>
      </c>
    </row>
    <row r="466" spans="1:13" ht="15">
      <c r="A466" s="34">
        <v>50861</v>
      </c>
      <c r="B466" s="4">
        <v>39</v>
      </c>
      <c r="C466" s="5" t="s">
        <v>13</v>
      </c>
      <c r="D466" s="6">
        <f aca="true" t="shared" si="76" ref="D466:D488">IF(G465-F465&lt;0,0,G465*$D$5/100/12)</f>
        <v>32.79654070779733</v>
      </c>
      <c r="E466" s="6">
        <f aca="true" t="shared" si="77" ref="E466:E488">IF(G465-F465&lt;0,G465,F465-D466)</f>
        <v>383.8701259588693</v>
      </c>
      <c r="F466" s="6">
        <f aca="true" t="shared" si="78" ref="F466:F488">E466+D466</f>
        <v>416.66666666666663</v>
      </c>
      <c r="G466" s="7">
        <f t="shared" si="75"/>
        <v>9455.09208638033</v>
      </c>
      <c r="H466" s="6"/>
      <c r="I466" s="6"/>
      <c r="J466" s="6"/>
      <c r="K466" s="6">
        <f t="shared" si="72"/>
        <v>101121.75875304734</v>
      </c>
      <c r="L466" s="6">
        <f t="shared" si="73"/>
        <v>90544.9079136196</v>
      </c>
      <c r="M466" s="9">
        <f t="shared" si="74"/>
        <v>191666.66666666692</v>
      </c>
    </row>
    <row r="467" spans="1:13" ht="15">
      <c r="A467" s="34">
        <v>50891</v>
      </c>
      <c r="B467" s="4">
        <v>39</v>
      </c>
      <c r="C467" s="5" t="s">
        <v>14</v>
      </c>
      <c r="D467" s="6">
        <f t="shared" si="76"/>
        <v>31.516973621267766</v>
      </c>
      <c r="E467" s="6">
        <f t="shared" si="77"/>
        <v>385.14969304539886</v>
      </c>
      <c r="F467" s="6">
        <f t="shared" si="78"/>
        <v>416.66666666666663</v>
      </c>
      <c r="G467" s="7">
        <f t="shared" si="75"/>
        <v>9069.94239333493</v>
      </c>
      <c r="H467" s="6"/>
      <c r="I467" s="6"/>
      <c r="J467" s="6"/>
      <c r="K467" s="6">
        <f t="shared" si="72"/>
        <v>101153.27572666861</v>
      </c>
      <c r="L467" s="6">
        <f t="shared" si="73"/>
        <v>90930.057606665</v>
      </c>
      <c r="M467" s="9">
        <f t="shared" si="74"/>
        <v>192083.3333333336</v>
      </c>
    </row>
    <row r="468" spans="1:13" ht="15">
      <c r="A468" s="34">
        <v>50922</v>
      </c>
      <c r="B468" s="4">
        <v>39</v>
      </c>
      <c r="C468" s="5" t="s">
        <v>15</v>
      </c>
      <c r="D468" s="6">
        <f t="shared" si="76"/>
        <v>30.23314131111643</v>
      </c>
      <c r="E468" s="6">
        <f t="shared" si="77"/>
        <v>386.4335253555502</v>
      </c>
      <c r="F468" s="6">
        <f t="shared" si="78"/>
        <v>416.66666666666663</v>
      </c>
      <c r="G468" s="7">
        <f t="shared" si="75"/>
        <v>8683.508867979379</v>
      </c>
      <c r="H468" s="6"/>
      <c r="I468" s="6"/>
      <c r="J468" s="6"/>
      <c r="K468" s="6">
        <f t="shared" si="72"/>
        <v>101183.50886797972</v>
      </c>
      <c r="L468" s="6">
        <f t="shared" si="73"/>
        <v>91316.49113202054</v>
      </c>
      <c r="M468" s="9">
        <f t="shared" si="74"/>
        <v>192500.00000000026</v>
      </c>
    </row>
    <row r="469" spans="1:13" ht="15">
      <c r="A469" s="34">
        <v>50952</v>
      </c>
      <c r="B469" s="4">
        <v>39</v>
      </c>
      <c r="C469" s="5" t="s">
        <v>16</v>
      </c>
      <c r="D469" s="6">
        <f t="shared" si="76"/>
        <v>28.94502955993126</v>
      </c>
      <c r="E469" s="6">
        <f t="shared" si="77"/>
        <v>387.7216371067354</v>
      </c>
      <c r="F469" s="6">
        <f t="shared" si="78"/>
        <v>416.66666666666663</v>
      </c>
      <c r="G469" s="7">
        <f t="shared" si="75"/>
        <v>8295.787230872644</v>
      </c>
      <c r="H469" s="6"/>
      <c r="I469" s="6"/>
      <c r="J469" s="6"/>
      <c r="K469" s="6">
        <f t="shared" si="72"/>
        <v>101212.45389753966</v>
      </c>
      <c r="L469" s="6">
        <f t="shared" si="73"/>
        <v>91704.21276912728</v>
      </c>
      <c r="M469" s="9">
        <f t="shared" si="74"/>
        <v>192916.66666666692</v>
      </c>
    </row>
    <row r="470" spans="1:13" ht="15">
      <c r="A470" s="34">
        <v>50983</v>
      </c>
      <c r="B470" s="4">
        <v>39</v>
      </c>
      <c r="C470" s="5" t="s">
        <v>17</v>
      </c>
      <c r="D470" s="6">
        <f t="shared" si="76"/>
        <v>27.652624102908813</v>
      </c>
      <c r="E470" s="6">
        <f t="shared" si="77"/>
        <v>389.0140425637578</v>
      </c>
      <c r="F470" s="6">
        <f t="shared" si="78"/>
        <v>416.66666666666663</v>
      </c>
      <c r="G470" s="7">
        <f t="shared" si="75"/>
        <v>7906.773188308885</v>
      </c>
      <c r="H470" s="6"/>
      <c r="I470" s="6"/>
      <c r="J470" s="6"/>
      <c r="K470" s="6">
        <f t="shared" si="72"/>
        <v>101240.10652164256</v>
      </c>
      <c r="L470" s="6">
        <f t="shared" si="73"/>
        <v>92093.22681169103</v>
      </c>
      <c r="M470" s="9">
        <f t="shared" si="74"/>
        <v>193333.3333333336</v>
      </c>
    </row>
    <row r="471" spans="1:13" ht="15">
      <c r="A471" s="34">
        <v>51014</v>
      </c>
      <c r="B471" s="4">
        <v>39</v>
      </c>
      <c r="C471" s="5" t="s">
        <v>18</v>
      </c>
      <c r="D471" s="6">
        <f t="shared" si="76"/>
        <v>26.355910627696286</v>
      </c>
      <c r="E471" s="6">
        <f t="shared" si="77"/>
        <v>390.31075603897034</v>
      </c>
      <c r="F471" s="6">
        <f t="shared" si="78"/>
        <v>416.66666666666663</v>
      </c>
      <c r="G471" s="7">
        <f t="shared" si="75"/>
        <v>7516.462432269915</v>
      </c>
      <c r="H471" s="6"/>
      <c r="I471" s="6"/>
      <c r="J471" s="6"/>
      <c r="K471" s="6">
        <f t="shared" si="72"/>
        <v>101266.46243227026</v>
      </c>
      <c r="L471" s="6">
        <f t="shared" si="73"/>
        <v>92483.53756773</v>
      </c>
      <c r="M471" s="9">
        <f t="shared" si="74"/>
        <v>193750.00000000026</v>
      </c>
    </row>
    <row r="472" spans="1:13" ht="15">
      <c r="A472" s="34">
        <v>51044</v>
      </c>
      <c r="B472" s="4">
        <v>39</v>
      </c>
      <c r="C472" s="5" t="s">
        <v>19</v>
      </c>
      <c r="D472" s="6">
        <f t="shared" si="76"/>
        <v>25.054874774233046</v>
      </c>
      <c r="E472" s="6">
        <f t="shared" si="77"/>
        <v>391.6117918924336</v>
      </c>
      <c r="F472" s="6">
        <f t="shared" si="78"/>
        <v>416.66666666666663</v>
      </c>
      <c r="G472" s="7">
        <f t="shared" si="75"/>
        <v>7124.850640377481</v>
      </c>
      <c r="H472" s="6"/>
      <c r="I472" s="6"/>
      <c r="J472" s="6"/>
      <c r="K472" s="6">
        <f t="shared" si="72"/>
        <v>101291.51730704449</v>
      </c>
      <c r="L472" s="6">
        <f t="shared" si="73"/>
        <v>92875.14935962243</v>
      </c>
      <c r="M472" s="9">
        <f t="shared" si="74"/>
        <v>194166.66666666692</v>
      </c>
    </row>
    <row r="473" spans="1:13" ht="15">
      <c r="A473" s="34">
        <v>51075</v>
      </c>
      <c r="B473" s="4">
        <v>39</v>
      </c>
      <c r="C473" s="5" t="s">
        <v>20</v>
      </c>
      <c r="D473" s="6">
        <f t="shared" si="76"/>
        <v>23.749502134591605</v>
      </c>
      <c r="E473" s="6">
        <f t="shared" si="77"/>
        <v>392.91716453207505</v>
      </c>
      <c r="F473" s="6">
        <f t="shared" si="78"/>
        <v>416.66666666666663</v>
      </c>
      <c r="G473" s="7">
        <f t="shared" si="75"/>
        <v>6731.933475845406</v>
      </c>
      <c r="H473" s="6"/>
      <c r="I473" s="6"/>
      <c r="J473" s="6"/>
      <c r="K473" s="6">
        <f t="shared" si="72"/>
        <v>101315.26680917908</v>
      </c>
      <c r="L473" s="6">
        <f t="shared" si="73"/>
        <v>93268.0665241545</v>
      </c>
      <c r="M473" s="9">
        <f t="shared" si="74"/>
        <v>194583.3333333336</v>
      </c>
    </row>
    <row r="474" spans="1:13" ht="15">
      <c r="A474" s="34">
        <v>51105</v>
      </c>
      <c r="B474" s="4">
        <v>39</v>
      </c>
      <c r="C474" s="5" t="s">
        <v>21</v>
      </c>
      <c r="D474" s="6">
        <f t="shared" si="76"/>
        <v>22.43977825281802</v>
      </c>
      <c r="E474" s="6">
        <f t="shared" si="77"/>
        <v>394.2268884138486</v>
      </c>
      <c r="F474" s="6">
        <f t="shared" si="78"/>
        <v>416.66666666666663</v>
      </c>
      <c r="G474" s="7">
        <f t="shared" si="75"/>
        <v>6337.706587431558</v>
      </c>
      <c r="H474" s="6"/>
      <c r="I474" s="6"/>
      <c r="J474" s="6"/>
      <c r="K474" s="6">
        <f t="shared" si="72"/>
        <v>101337.70658743191</v>
      </c>
      <c r="L474" s="6">
        <f t="shared" si="73"/>
        <v>93662.29341256835</v>
      </c>
      <c r="M474" s="9">
        <f t="shared" si="74"/>
        <v>195000.00000000026</v>
      </c>
    </row>
    <row r="475" spans="1:13" ht="15">
      <c r="A475" s="34">
        <v>51136</v>
      </c>
      <c r="B475" s="11">
        <v>40</v>
      </c>
      <c r="C475" s="12" t="s">
        <v>10</v>
      </c>
      <c r="D475" s="13">
        <f t="shared" si="76"/>
        <v>21.125688624771858</v>
      </c>
      <c r="E475" s="13">
        <f t="shared" si="77"/>
        <v>395.5409780418948</v>
      </c>
      <c r="F475" s="13">
        <f t="shared" si="78"/>
        <v>416.66666666666663</v>
      </c>
      <c r="G475" s="14">
        <f t="shared" si="75"/>
        <v>5942.165609389663</v>
      </c>
      <c r="H475" s="13"/>
      <c r="I475" s="13"/>
      <c r="J475" s="13"/>
      <c r="K475" s="13">
        <f t="shared" si="72"/>
        <v>101358.83227605668</v>
      </c>
      <c r="L475" s="13">
        <f t="shared" si="73"/>
        <v>94057.83439061025</v>
      </c>
      <c r="M475" s="15">
        <f t="shared" si="74"/>
        <v>195416.66666666692</v>
      </c>
    </row>
    <row r="476" spans="1:13" ht="15">
      <c r="A476" s="34">
        <v>51167</v>
      </c>
      <c r="B476" s="11">
        <v>40</v>
      </c>
      <c r="C476" s="12" t="s">
        <v>11</v>
      </c>
      <c r="D476" s="13">
        <f t="shared" si="76"/>
        <v>19.807218697965542</v>
      </c>
      <c r="E476" s="13">
        <f t="shared" si="77"/>
        <v>396.8594479687011</v>
      </c>
      <c r="F476" s="13">
        <f t="shared" si="78"/>
        <v>416.66666666666663</v>
      </c>
      <c r="G476" s="14">
        <f t="shared" si="75"/>
        <v>5545.306161420962</v>
      </c>
      <c r="H476" s="13"/>
      <c r="I476" s="13"/>
      <c r="J476" s="13"/>
      <c r="K476" s="13">
        <f t="shared" si="72"/>
        <v>101378.63949475465</v>
      </c>
      <c r="L476" s="13">
        <f t="shared" si="73"/>
        <v>94454.69383857895</v>
      </c>
      <c r="M476" s="15">
        <f t="shared" si="74"/>
        <v>195833.3333333336</v>
      </c>
    </row>
    <row r="477" spans="1:13" ht="15">
      <c r="A477" s="34">
        <v>51196</v>
      </c>
      <c r="B477" s="11">
        <v>40</v>
      </c>
      <c r="C477" s="12" t="s">
        <v>12</v>
      </c>
      <c r="D477" s="13">
        <f t="shared" si="76"/>
        <v>18.484353871403204</v>
      </c>
      <c r="E477" s="13">
        <f t="shared" si="77"/>
        <v>398.18231279526344</v>
      </c>
      <c r="F477" s="13">
        <f t="shared" si="78"/>
        <v>416.66666666666663</v>
      </c>
      <c r="G477" s="14">
        <f t="shared" si="75"/>
        <v>5147.123848625699</v>
      </c>
      <c r="H477" s="13"/>
      <c r="I477" s="13"/>
      <c r="J477" s="13"/>
      <c r="K477" s="13">
        <f t="shared" si="72"/>
        <v>101397.12384862606</v>
      </c>
      <c r="L477" s="13">
        <f t="shared" si="73"/>
        <v>94852.87615137422</v>
      </c>
      <c r="M477" s="15">
        <f t="shared" si="74"/>
        <v>196250.0000000003</v>
      </c>
    </row>
    <row r="478" spans="1:13" ht="15">
      <c r="A478" s="34">
        <v>51227</v>
      </c>
      <c r="B478" s="11">
        <v>40</v>
      </c>
      <c r="C478" s="12" t="s">
        <v>13</v>
      </c>
      <c r="D478" s="13">
        <f t="shared" si="76"/>
        <v>17.157079495418994</v>
      </c>
      <c r="E478" s="13">
        <f t="shared" si="77"/>
        <v>399.50958717124763</v>
      </c>
      <c r="F478" s="13">
        <f t="shared" si="78"/>
        <v>416.66666666666663</v>
      </c>
      <c r="G478" s="14">
        <f t="shared" si="75"/>
        <v>4747.6142614544515</v>
      </c>
      <c r="H478" s="13"/>
      <c r="I478" s="13"/>
      <c r="J478" s="13"/>
      <c r="K478" s="13">
        <f t="shared" si="72"/>
        <v>101414.28092812147</v>
      </c>
      <c r="L478" s="13">
        <f t="shared" si="73"/>
        <v>95252.38573854548</v>
      </c>
      <c r="M478" s="15">
        <f t="shared" si="74"/>
        <v>196666.66666666695</v>
      </c>
    </row>
    <row r="479" spans="1:13" ht="15">
      <c r="A479" s="34">
        <v>51257</v>
      </c>
      <c r="B479" s="11">
        <v>40</v>
      </c>
      <c r="C479" s="12" t="s">
        <v>14</v>
      </c>
      <c r="D479" s="13">
        <f t="shared" si="76"/>
        <v>15.825380871514838</v>
      </c>
      <c r="E479" s="13">
        <f t="shared" si="77"/>
        <v>400.8412857951518</v>
      </c>
      <c r="F479" s="13">
        <f t="shared" si="78"/>
        <v>416.66666666666663</v>
      </c>
      <c r="G479" s="14">
        <f t="shared" si="75"/>
        <v>4346.7729756593</v>
      </c>
      <c r="H479" s="13"/>
      <c r="I479" s="13"/>
      <c r="J479" s="13"/>
      <c r="K479" s="13">
        <f t="shared" si="72"/>
        <v>101430.10630899298</v>
      </c>
      <c r="L479" s="13">
        <f t="shared" si="73"/>
        <v>95653.22702434062</v>
      </c>
      <c r="M479" s="15">
        <f t="shared" si="74"/>
        <v>197083.3333333336</v>
      </c>
    </row>
    <row r="480" spans="1:13" ht="15">
      <c r="A480" s="34">
        <v>51288</v>
      </c>
      <c r="B480" s="11">
        <v>40</v>
      </c>
      <c r="C480" s="12" t="s">
        <v>15</v>
      </c>
      <c r="D480" s="13">
        <f t="shared" si="76"/>
        <v>14.489243252197667</v>
      </c>
      <c r="E480" s="13">
        <f t="shared" si="77"/>
        <v>402.177423414469</v>
      </c>
      <c r="F480" s="13">
        <f t="shared" si="78"/>
        <v>416.66666666666663</v>
      </c>
      <c r="G480" s="14">
        <f t="shared" si="75"/>
        <v>3944.5955522448307</v>
      </c>
      <c r="H480" s="13"/>
      <c r="I480" s="13"/>
      <c r="J480" s="13"/>
      <c r="K480" s="13">
        <f t="shared" si="72"/>
        <v>101444.59555224518</v>
      </c>
      <c r="L480" s="13">
        <f t="shared" si="73"/>
        <v>96055.40444775509</v>
      </c>
      <c r="M480" s="15">
        <f t="shared" si="74"/>
        <v>197500.0000000003</v>
      </c>
    </row>
    <row r="481" spans="1:13" ht="15">
      <c r="A481" s="34">
        <v>51318</v>
      </c>
      <c r="B481" s="11">
        <v>40</v>
      </c>
      <c r="C481" s="12" t="s">
        <v>16</v>
      </c>
      <c r="D481" s="13">
        <f t="shared" si="76"/>
        <v>13.148651840816102</v>
      </c>
      <c r="E481" s="13">
        <f t="shared" si="77"/>
        <v>403.5180148258505</v>
      </c>
      <c r="F481" s="13">
        <f t="shared" si="78"/>
        <v>416.66666666666663</v>
      </c>
      <c r="G481" s="14">
        <f t="shared" si="75"/>
        <v>3541.0775374189802</v>
      </c>
      <c r="H481" s="13"/>
      <c r="I481" s="13"/>
      <c r="J481" s="13"/>
      <c r="K481" s="13">
        <f t="shared" si="72"/>
        <v>101457.744204086</v>
      </c>
      <c r="L481" s="13">
        <f t="shared" si="73"/>
        <v>96458.92246258094</v>
      </c>
      <c r="M481" s="15">
        <f t="shared" si="74"/>
        <v>197916.66666666695</v>
      </c>
    </row>
    <row r="482" spans="1:13" ht="15">
      <c r="A482" s="34">
        <v>51349</v>
      </c>
      <c r="B482" s="11">
        <v>40</v>
      </c>
      <c r="C482" s="12" t="s">
        <v>17</v>
      </c>
      <c r="D482" s="13">
        <f t="shared" si="76"/>
        <v>11.8035917913966</v>
      </c>
      <c r="E482" s="13">
        <f t="shared" si="77"/>
        <v>404.86307487527</v>
      </c>
      <c r="F482" s="13">
        <f t="shared" si="78"/>
        <v>416.66666666666663</v>
      </c>
      <c r="G482" s="14">
        <f t="shared" si="75"/>
        <v>3136.2144625437104</v>
      </c>
      <c r="H482" s="13"/>
      <c r="I482" s="13"/>
      <c r="J482" s="13"/>
      <c r="K482" s="13">
        <f t="shared" si="72"/>
        <v>101469.5477958774</v>
      </c>
      <c r="L482" s="13">
        <f t="shared" si="73"/>
        <v>96863.78553745622</v>
      </c>
      <c r="M482" s="15">
        <f t="shared" si="74"/>
        <v>198333.3333333336</v>
      </c>
    </row>
    <row r="483" spans="1:13" ht="15">
      <c r="A483" s="34">
        <v>51380</v>
      </c>
      <c r="B483" s="11">
        <v>40</v>
      </c>
      <c r="C483" s="12" t="s">
        <v>18</v>
      </c>
      <c r="D483" s="13">
        <f t="shared" si="76"/>
        <v>10.454048208479035</v>
      </c>
      <c r="E483" s="13">
        <f t="shared" si="77"/>
        <v>406.2126184581876</v>
      </c>
      <c r="F483" s="13">
        <f t="shared" si="78"/>
        <v>416.66666666666663</v>
      </c>
      <c r="G483" s="14">
        <f t="shared" si="75"/>
        <v>2730.001844085523</v>
      </c>
      <c r="H483" s="13"/>
      <c r="I483" s="13"/>
      <c r="J483" s="13"/>
      <c r="K483" s="13">
        <f t="shared" si="72"/>
        <v>101480.00184408588</v>
      </c>
      <c r="L483" s="13">
        <f t="shared" si="73"/>
        <v>97269.9981559144</v>
      </c>
      <c r="M483" s="15">
        <f t="shared" si="74"/>
        <v>198750.0000000003</v>
      </c>
    </row>
    <row r="484" spans="1:13" ht="15">
      <c r="A484" s="34">
        <v>51410</v>
      </c>
      <c r="B484" s="11">
        <v>40</v>
      </c>
      <c r="C484" s="12" t="s">
        <v>19</v>
      </c>
      <c r="D484" s="13">
        <f t="shared" si="76"/>
        <v>9.100006146951744</v>
      </c>
      <c r="E484" s="13">
        <f t="shared" si="77"/>
        <v>407.5666605197149</v>
      </c>
      <c r="F484" s="13">
        <f t="shared" si="78"/>
        <v>416.66666666666663</v>
      </c>
      <c r="G484" s="14">
        <f t="shared" si="75"/>
        <v>2322.435183565808</v>
      </c>
      <c r="H484" s="13"/>
      <c r="I484" s="13"/>
      <c r="J484" s="13"/>
      <c r="K484" s="13">
        <f t="shared" si="72"/>
        <v>101489.10185023284</v>
      </c>
      <c r="L484" s="13">
        <f t="shared" si="73"/>
        <v>97677.56481643413</v>
      </c>
      <c r="M484" s="15">
        <f t="shared" si="74"/>
        <v>199166.66666666698</v>
      </c>
    </row>
    <row r="485" spans="1:13" ht="15">
      <c r="A485" s="34">
        <v>51441</v>
      </c>
      <c r="B485" s="11">
        <v>40</v>
      </c>
      <c r="C485" s="12" t="s">
        <v>20</v>
      </c>
      <c r="D485" s="13">
        <f t="shared" si="76"/>
        <v>7.741450611886027</v>
      </c>
      <c r="E485" s="13">
        <f t="shared" si="77"/>
        <v>408.9252160547806</v>
      </c>
      <c r="F485" s="13">
        <f t="shared" si="78"/>
        <v>416.66666666666663</v>
      </c>
      <c r="G485" s="14">
        <f t="shared" si="75"/>
        <v>1913.5099675110275</v>
      </c>
      <c r="H485" s="13"/>
      <c r="I485" s="13"/>
      <c r="J485" s="13"/>
      <c r="K485" s="13">
        <f t="shared" si="72"/>
        <v>101496.84330084472</v>
      </c>
      <c r="L485" s="13">
        <f t="shared" si="73"/>
        <v>98086.4900324889</v>
      </c>
      <c r="M485" s="15">
        <f t="shared" si="74"/>
        <v>199583.3333333336</v>
      </c>
    </row>
    <row r="486" spans="1:13" ht="15">
      <c r="A486" s="34">
        <v>51471</v>
      </c>
      <c r="B486" s="17">
        <v>40</v>
      </c>
      <c r="C486" s="18" t="s">
        <v>21</v>
      </c>
      <c r="D486" s="19">
        <f t="shared" si="76"/>
        <v>6.378366558370092</v>
      </c>
      <c r="E486" s="19">
        <f t="shared" si="77"/>
        <v>410.28830010829654</v>
      </c>
      <c r="F486" s="19">
        <f t="shared" si="78"/>
        <v>416.66666666666663</v>
      </c>
      <c r="G486" s="20">
        <f t="shared" si="75"/>
        <v>1503.2216674027309</v>
      </c>
      <c r="H486" s="19"/>
      <c r="I486" s="19"/>
      <c r="J486" s="19"/>
      <c r="K486" s="19">
        <f t="shared" si="72"/>
        <v>101503.2216674031</v>
      </c>
      <c r="L486" s="19">
        <f t="shared" si="73"/>
        <v>98496.7783325972</v>
      </c>
      <c r="M486" s="21">
        <f t="shared" si="74"/>
        <v>200000.0000000003</v>
      </c>
    </row>
    <row r="487" spans="1:13" ht="15">
      <c r="A487" s="34">
        <v>51502</v>
      </c>
      <c r="B487" s="4">
        <v>41</v>
      </c>
      <c r="C487" s="5" t="s">
        <v>10</v>
      </c>
      <c r="D487" s="6">
        <f t="shared" si="76"/>
        <v>5.010738891342436</v>
      </c>
      <c r="E487" s="6">
        <f t="shared" si="77"/>
        <v>411.6559277753242</v>
      </c>
      <c r="F487" s="6">
        <f t="shared" si="78"/>
        <v>416.66666666666663</v>
      </c>
      <c r="G487" s="7">
        <f t="shared" si="75"/>
        <v>1091.5657396274066</v>
      </c>
      <c r="H487" s="6"/>
      <c r="I487" s="6"/>
      <c r="J487" s="6"/>
      <c r="K487" s="6">
        <f t="shared" si="72"/>
        <v>101508.23240629444</v>
      </c>
      <c r="L487" s="6">
        <f t="shared" si="73"/>
        <v>98908.43426037252</v>
      </c>
      <c r="M487" s="9">
        <f t="shared" si="74"/>
        <v>200416.66666666698</v>
      </c>
    </row>
    <row r="488" spans="1:13" ht="15">
      <c r="A488" s="34">
        <v>51533</v>
      </c>
      <c r="B488" s="4">
        <v>41</v>
      </c>
      <c r="C488" s="5" t="s">
        <v>11</v>
      </c>
      <c r="D488" s="6">
        <f t="shared" si="76"/>
        <v>3.6385524654246884</v>
      </c>
      <c r="E488" s="6">
        <f t="shared" si="77"/>
        <v>413.0281142012419</v>
      </c>
      <c r="F488" s="6">
        <f t="shared" si="78"/>
        <v>416.66666666666663</v>
      </c>
      <c r="G488" s="7">
        <f t="shared" si="75"/>
        <v>678.5376254261647</v>
      </c>
      <c r="H488" s="6"/>
      <c r="I488" s="6"/>
      <c r="J488" s="6"/>
      <c r="K488" s="6">
        <f>K487+D488</f>
        <v>101511.87095875986</v>
      </c>
      <c r="L488" s="6">
        <f>L487+E488</f>
        <v>99321.46237457376</v>
      </c>
      <c r="M488" s="9">
        <f>L488+K488</f>
        <v>200833.3333333336</v>
      </c>
    </row>
    <row r="489" spans="1:13" ht="15">
      <c r="A489" s="34">
        <v>51561</v>
      </c>
      <c r="B489" s="4">
        <v>41</v>
      </c>
      <c r="C489" s="5" t="s">
        <v>12</v>
      </c>
      <c r="D489" s="6">
        <f aca="true" t="shared" si="79" ref="D489:D496">IF(G488-F488&lt;0,0,G488*$D$5/100/12)</f>
        <v>2.2617920847538824</v>
      </c>
      <c r="E489" s="6">
        <f aca="true" t="shared" si="80" ref="E489:E496">IF(G488-F488&lt;0,G488,F488-D489)</f>
        <v>414.40487458191274</v>
      </c>
      <c r="F489" s="6">
        <f aca="true" t="shared" si="81" ref="F489:F496">E489+D489</f>
        <v>416.66666666666663</v>
      </c>
      <c r="G489" s="7">
        <f aca="true" t="shared" si="82" ref="G489:G496">IF(G488-E489&gt;0,G488-E489,0)</f>
        <v>264.132750844252</v>
      </c>
      <c r="H489" s="6"/>
      <c r="I489" s="6"/>
      <c r="J489" s="6"/>
      <c r="K489" s="6">
        <f aca="true" t="shared" si="83" ref="K489:K496">K488+D489</f>
        <v>101514.13275084461</v>
      </c>
      <c r="L489" s="6">
        <f aca="true" t="shared" si="84" ref="L489:L496">L488+E489</f>
        <v>99735.86724915568</v>
      </c>
      <c r="M489" s="9">
        <f aca="true" t="shared" si="85" ref="M489:M496">L489+K489</f>
        <v>201250.0000000003</v>
      </c>
    </row>
    <row r="490" spans="1:13" ht="15">
      <c r="A490" s="34">
        <v>51592</v>
      </c>
      <c r="B490" s="4">
        <v>41</v>
      </c>
      <c r="C490" s="5" t="s">
        <v>13</v>
      </c>
      <c r="D490" s="6">
        <f t="shared" si="79"/>
        <v>0</v>
      </c>
      <c r="E490" s="6">
        <f t="shared" si="80"/>
        <v>264.132750844252</v>
      </c>
      <c r="F490" s="6">
        <f t="shared" si="81"/>
        <v>264.132750844252</v>
      </c>
      <c r="G490" s="7">
        <f t="shared" si="82"/>
        <v>0</v>
      </c>
      <c r="H490" s="6"/>
      <c r="I490" s="6"/>
      <c r="J490" s="6"/>
      <c r="K490" s="6">
        <f t="shared" si="83"/>
        <v>101514.13275084461</v>
      </c>
      <c r="L490" s="6">
        <f t="shared" si="84"/>
        <v>99999.99999999993</v>
      </c>
      <c r="M490" s="9">
        <f t="shared" si="85"/>
        <v>201514.13275084452</v>
      </c>
    </row>
    <row r="491" spans="1:13" ht="15">
      <c r="A491" s="34">
        <v>51622</v>
      </c>
      <c r="B491" s="4">
        <v>41</v>
      </c>
      <c r="C491" s="5" t="s">
        <v>14</v>
      </c>
      <c r="D491" s="6">
        <f t="shared" si="79"/>
        <v>0</v>
      </c>
      <c r="E491" s="6">
        <f t="shared" si="80"/>
        <v>0</v>
      </c>
      <c r="F491" s="6">
        <f t="shared" si="81"/>
        <v>0</v>
      </c>
      <c r="G491" s="7">
        <f t="shared" si="82"/>
        <v>0</v>
      </c>
      <c r="H491" s="6"/>
      <c r="I491" s="6"/>
      <c r="J491" s="6"/>
      <c r="K491" s="6">
        <f t="shared" si="83"/>
        <v>101514.13275084461</v>
      </c>
      <c r="L491" s="6">
        <f t="shared" si="84"/>
        <v>99999.99999999993</v>
      </c>
      <c r="M491" s="9">
        <f t="shared" si="85"/>
        <v>201514.13275084452</v>
      </c>
    </row>
    <row r="492" spans="1:13" ht="15">
      <c r="A492" s="34">
        <v>51653</v>
      </c>
      <c r="B492" s="4">
        <v>41</v>
      </c>
      <c r="C492" s="5" t="s">
        <v>15</v>
      </c>
      <c r="D492" s="6">
        <f t="shared" si="79"/>
        <v>0</v>
      </c>
      <c r="E492" s="6">
        <f t="shared" si="80"/>
        <v>0</v>
      </c>
      <c r="F492" s="6">
        <f t="shared" si="81"/>
        <v>0</v>
      </c>
      <c r="G492" s="7">
        <f t="shared" si="82"/>
        <v>0</v>
      </c>
      <c r="H492" s="6"/>
      <c r="I492" s="6"/>
      <c r="J492" s="6"/>
      <c r="K492" s="6">
        <f t="shared" si="83"/>
        <v>101514.13275084461</v>
      </c>
      <c r="L492" s="6">
        <f t="shared" si="84"/>
        <v>99999.99999999993</v>
      </c>
      <c r="M492" s="9">
        <f t="shared" si="85"/>
        <v>201514.13275084452</v>
      </c>
    </row>
    <row r="493" spans="1:13" ht="15">
      <c r="A493" s="34">
        <v>51683</v>
      </c>
      <c r="B493" s="4">
        <v>41</v>
      </c>
      <c r="C493" s="5" t="s">
        <v>16</v>
      </c>
      <c r="D493" s="6">
        <f t="shared" si="79"/>
        <v>0</v>
      </c>
      <c r="E493" s="6">
        <f t="shared" si="80"/>
        <v>0</v>
      </c>
      <c r="F493" s="6">
        <f t="shared" si="81"/>
        <v>0</v>
      </c>
      <c r="G493" s="7">
        <f t="shared" si="82"/>
        <v>0</v>
      </c>
      <c r="H493" s="6"/>
      <c r="I493" s="6"/>
      <c r="J493" s="6"/>
      <c r="K493" s="6">
        <f t="shared" si="83"/>
        <v>101514.13275084461</v>
      </c>
      <c r="L493" s="6">
        <f t="shared" si="84"/>
        <v>99999.99999999993</v>
      </c>
      <c r="M493" s="9">
        <f t="shared" si="85"/>
        <v>201514.13275084452</v>
      </c>
    </row>
    <row r="494" spans="1:13" ht="15">
      <c r="A494" s="34">
        <v>51714</v>
      </c>
      <c r="B494" s="4">
        <v>41</v>
      </c>
      <c r="C494" s="5" t="s">
        <v>17</v>
      </c>
      <c r="D494" s="6">
        <f t="shared" si="79"/>
        <v>0</v>
      </c>
      <c r="E494" s="6">
        <f t="shared" si="80"/>
        <v>0</v>
      </c>
      <c r="F494" s="6">
        <f t="shared" si="81"/>
        <v>0</v>
      </c>
      <c r="G494" s="7">
        <f t="shared" si="82"/>
        <v>0</v>
      </c>
      <c r="H494" s="6"/>
      <c r="I494" s="6"/>
      <c r="J494" s="6"/>
      <c r="K494" s="6">
        <f t="shared" si="83"/>
        <v>101514.13275084461</v>
      </c>
      <c r="L494" s="6">
        <f t="shared" si="84"/>
        <v>99999.99999999993</v>
      </c>
      <c r="M494" s="9">
        <f t="shared" si="85"/>
        <v>201514.13275084452</v>
      </c>
    </row>
    <row r="495" spans="1:13" ht="15">
      <c r="A495" s="34">
        <v>51745</v>
      </c>
      <c r="B495" s="4">
        <v>41</v>
      </c>
      <c r="C495" s="5" t="s">
        <v>18</v>
      </c>
      <c r="D495" s="6">
        <f t="shared" si="79"/>
        <v>0</v>
      </c>
      <c r="E495" s="6">
        <f t="shared" si="80"/>
        <v>0</v>
      </c>
      <c r="F495" s="6">
        <f t="shared" si="81"/>
        <v>0</v>
      </c>
      <c r="G495" s="7">
        <f t="shared" si="82"/>
        <v>0</v>
      </c>
      <c r="H495" s="6"/>
      <c r="I495" s="6"/>
      <c r="J495" s="6"/>
      <c r="K495" s="6">
        <f t="shared" si="83"/>
        <v>101514.13275084461</v>
      </c>
      <c r="L495" s="6">
        <f t="shared" si="84"/>
        <v>99999.99999999993</v>
      </c>
      <c r="M495" s="9">
        <f t="shared" si="85"/>
        <v>201514.13275084452</v>
      </c>
    </row>
    <row r="496" spans="1:13" ht="15">
      <c r="A496" s="34">
        <v>51775</v>
      </c>
      <c r="B496" s="4">
        <v>41</v>
      </c>
      <c r="C496" s="5" t="s">
        <v>19</v>
      </c>
      <c r="D496" s="6">
        <f t="shared" si="79"/>
        <v>0</v>
      </c>
      <c r="E496" s="6">
        <f t="shared" si="80"/>
        <v>0</v>
      </c>
      <c r="F496" s="6">
        <f t="shared" si="81"/>
        <v>0</v>
      </c>
      <c r="G496" s="7">
        <f t="shared" si="82"/>
        <v>0</v>
      </c>
      <c r="H496" s="6"/>
      <c r="I496" s="6"/>
      <c r="J496" s="6"/>
      <c r="K496" s="6">
        <f t="shared" si="83"/>
        <v>101514.13275084461</v>
      </c>
      <c r="L496" s="6">
        <f t="shared" si="84"/>
        <v>99999.99999999993</v>
      </c>
      <c r="M496" s="9">
        <f t="shared" si="85"/>
        <v>201514.13275084452</v>
      </c>
    </row>
  </sheetData>
  <sheetProtection/>
  <mergeCells count="3">
    <mergeCell ref="B1:M1"/>
    <mergeCell ref="I5:M5"/>
    <mergeCell ref="A2:M2"/>
  </mergeCells>
  <printOptions/>
  <pageMargins left="0.1968503937007874" right="0.1968503937007874" top="0.1968503937007874" bottom="0.1968503937007874" header="0.11811023622047245" footer="0.118110236220472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WEP</dc:creator>
  <cp:keywords/>
  <dc:description/>
  <cp:lastModifiedBy>WEP</cp:lastModifiedBy>
  <cp:lastPrinted>2009-02-22T20:43:13Z</cp:lastPrinted>
  <dcterms:created xsi:type="dcterms:W3CDTF">2009-02-21T09:43:54Z</dcterms:created>
  <dcterms:modified xsi:type="dcterms:W3CDTF">2009-02-22T21:32:49Z</dcterms:modified>
  <cp:category/>
  <cp:version/>
  <cp:contentType/>
  <cp:contentStatus/>
</cp:coreProperties>
</file>